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ocuments\Back up pen drive 2020\Red Maiz\Red 24-25\Resultados\Difusión\"/>
    </mc:Choice>
  </mc:AlternateContent>
  <xr:revisionPtr revIDLastSave="0" documentId="13_ncr:1_{25A23D25-C196-4FE6-8FCC-537FF7D84BA1}" xr6:coauthVersionLast="47" xr6:coauthVersionMax="47" xr10:uidLastSave="{00000000-0000-0000-0000-000000000000}"/>
  <bookViews>
    <workbookView xWindow="20370" yWindow="-120" windowWidth="20730" windowHeight="11160" xr2:uid="{B8F471B3-5E05-421E-ABF5-D018ACC3337F}"/>
  </bookViews>
  <sheets>
    <sheet name="Siembra Noviembre" sheetId="1" r:id="rId1"/>
    <sheet name="Siembra Diciembre" sheetId="2" r:id="rId2"/>
    <sheet name="Precipitaciones" sheetId="3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40" i="2" l="1"/>
  <c r="N40" i="2"/>
  <c r="M40" i="2"/>
  <c r="L40" i="2"/>
  <c r="K40" i="2"/>
  <c r="J40" i="2"/>
  <c r="I40" i="2"/>
  <c r="H40" i="2"/>
  <c r="F40" i="2"/>
  <c r="D40" i="2"/>
  <c r="O39" i="2"/>
  <c r="N39" i="2"/>
  <c r="M39" i="2"/>
  <c r="L39" i="2"/>
  <c r="K39" i="2"/>
  <c r="J39" i="2"/>
  <c r="I39" i="2"/>
  <c r="H39" i="2"/>
  <c r="F39" i="2"/>
  <c r="D39" i="2"/>
  <c r="O36" i="2"/>
  <c r="N36" i="2"/>
  <c r="M36" i="2"/>
  <c r="L36" i="2"/>
  <c r="K36" i="2"/>
  <c r="J36" i="2"/>
  <c r="I36" i="2"/>
  <c r="H36" i="2"/>
  <c r="F36" i="2"/>
  <c r="D36" i="2"/>
  <c r="G31" i="2"/>
  <c r="E31" i="2"/>
  <c r="G30" i="2"/>
  <c r="E30" i="2"/>
  <c r="G29" i="2"/>
  <c r="E29" i="2"/>
  <c r="G28" i="2"/>
  <c r="E28" i="2"/>
  <c r="G27" i="2"/>
  <c r="E27" i="2"/>
  <c r="G26" i="2"/>
  <c r="E26" i="2"/>
  <c r="G25" i="2"/>
  <c r="E25" i="2"/>
  <c r="G24" i="2"/>
  <c r="E24" i="2"/>
  <c r="G23" i="2"/>
  <c r="E23" i="2"/>
  <c r="G22" i="2"/>
  <c r="E22" i="2"/>
  <c r="G21" i="2"/>
  <c r="E21" i="2"/>
  <c r="G20" i="2"/>
  <c r="E20" i="2"/>
  <c r="G19" i="2"/>
  <c r="E19" i="2"/>
  <c r="G18" i="2"/>
  <c r="E18" i="2"/>
  <c r="G17" i="2"/>
  <c r="E17" i="2"/>
  <c r="G16" i="2"/>
  <c r="E16" i="2"/>
  <c r="G15" i="2"/>
  <c r="E15" i="2"/>
  <c r="G14" i="2"/>
  <c r="E14" i="2"/>
  <c r="G13" i="2"/>
  <c r="E13" i="2"/>
  <c r="G12" i="2"/>
  <c r="G40" i="2" s="1"/>
  <c r="E12" i="2"/>
  <c r="N39" i="1"/>
  <c r="M39" i="1"/>
  <c r="L39" i="1"/>
  <c r="K39" i="1"/>
  <c r="J39" i="1"/>
  <c r="I39" i="1"/>
  <c r="H39" i="1"/>
  <c r="F39" i="1"/>
  <c r="D39" i="1"/>
  <c r="N38" i="1"/>
  <c r="M38" i="1"/>
  <c r="L38" i="1"/>
  <c r="K38" i="1"/>
  <c r="J38" i="1"/>
  <c r="I38" i="1"/>
  <c r="H38" i="1"/>
  <c r="F38" i="1"/>
  <c r="D38" i="1"/>
  <c r="N35" i="1"/>
  <c r="M35" i="1"/>
  <c r="L35" i="1"/>
  <c r="K35" i="1"/>
  <c r="J35" i="1"/>
  <c r="I35" i="1"/>
  <c r="H35" i="1"/>
  <c r="F35" i="1"/>
  <c r="D35" i="1"/>
  <c r="G31" i="1"/>
  <c r="E31" i="1"/>
  <c r="G30" i="1"/>
  <c r="E30" i="1"/>
  <c r="G29" i="1"/>
  <c r="E29" i="1"/>
  <c r="G28" i="1"/>
  <c r="E28" i="1"/>
  <c r="G27" i="1"/>
  <c r="E27" i="1"/>
  <c r="G26" i="1"/>
  <c r="E26" i="1"/>
  <c r="G25" i="1"/>
  <c r="E25" i="1"/>
  <c r="G24" i="1"/>
  <c r="E24" i="1"/>
  <c r="G23" i="1"/>
  <c r="E23" i="1"/>
  <c r="G22" i="1"/>
  <c r="E22" i="1"/>
  <c r="G21" i="1"/>
  <c r="E21" i="1"/>
  <c r="G20" i="1"/>
  <c r="E20" i="1"/>
  <c r="G19" i="1"/>
  <c r="E19" i="1"/>
  <c r="G18" i="1"/>
  <c r="E18" i="1"/>
  <c r="G17" i="1"/>
  <c r="E17" i="1"/>
  <c r="G16" i="1"/>
  <c r="E16" i="1"/>
  <c r="G15" i="1"/>
  <c r="E15" i="1"/>
  <c r="G14" i="1"/>
  <c r="E14" i="1"/>
  <c r="G13" i="1"/>
  <c r="E13" i="1"/>
  <c r="G12" i="1"/>
  <c r="G38" i="1" s="1"/>
  <c r="E12" i="1"/>
  <c r="E38" i="1" s="1"/>
  <c r="E35" i="1" l="1"/>
  <c r="E39" i="2"/>
  <c r="E40" i="2"/>
  <c r="E36" i="2"/>
  <c r="G36" i="2"/>
  <c r="G39" i="2"/>
  <c r="G39" i="1"/>
  <c r="G35" i="1"/>
  <c r="E39" i="1"/>
</calcChain>
</file>

<file path=xl/sharedStrings.xml><?xml version="1.0" encoding="utf-8"?>
<sst xmlns="http://schemas.openxmlformats.org/spreadsheetml/2006/main" count="243" uniqueCount="104">
  <si>
    <t xml:space="preserve">CAMPAÑA 2024-25 </t>
  </si>
  <si>
    <t>MAIZ-ENSAYO COMPARATIVO DE RENDIMIENTO-Balcarce SD</t>
  </si>
  <si>
    <t>Por:</t>
  </si>
  <si>
    <t>Cecilia Tambascio</t>
  </si>
  <si>
    <t>Coordinador: Dionisio Martínez</t>
  </si>
  <si>
    <t xml:space="preserve">SIEMBRA: </t>
  </si>
  <si>
    <t xml:space="preserve">EMERGENCIA: </t>
  </si>
  <si>
    <t>HERBICIDA PREEMERGENTE: glifosato 2,5 l/ha</t>
  </si>
  <si>
    <t>FERTILIZACION SIEMBRA:</t>
  </si>
  <si>
    <t>80 kg/ha Fosfato Diamónico</t>
  </si>
  <si>
    <t>FERTILIZACION V6: 120 kg/ha N como urea</t>
  </si>
  <si>
    <t>Nº REPETICIONES: 4</t>
  </si>
  <si>
    <r>
      <t>Scia Parcela : 12,48 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 xml:space="preserve"> (4 surcos 0,52 m x 6 m)        COSECHA: 6,2 m</t>
    </r>
    <r>
      <rPr>
        <b/>
        <vertAlign val="superscript"/>
        <sz val="10"/>
        <rFont val="Arial"/>
        <family val="2"/>
      </rPr>
      <t>2</t>
    </r>
  </si>
  <si>
    <t>Nº HIBRIDOS: 20</t>
  </si>
  <si>
    <t>Altura (cm)</t>
  </si>
  <si>
    <t>Macollos</t>
  </si>
  <si>
    <t>Humedad</t>
  </si>
  <si>
    <t>Rendimiento</t>
  </si>
  <si>
    <t>N° O</t>
  </si>
  <si>
    <t>CRIADERO</t>
  </si>
  <si>
    <t>HIBRIDO</t>
  </si>
  <si>
    <t>Días E-VT</t>
  </si>
  <si>
    <t>Fecha VT</t>
  </si>
  <si>
    <t>Días E-R1</t>
  </si>
  <si>
    <t>Fecha R1</t>
  </si>
  <si>
    <t>plantas</t>
  </si>
  <si>
    <t>inserción</t>
  </si>
  <si>
    <t xml:space="preserve"> fértiles/pl</t>
  </si>
  <si>
    <t>Densidad</t>
  </si>
  <si>
    <t>Espigas/pl</t>
  </si>
  <si>
    <t>%</t>
  </si>
  <si>
    <t>Kg/ha (14,5% H°)</t>
  </si>
  <si>
    <t>NK</t>
  </si>
  <si>
    <t>NK 835 VIPTERA3</t>
  </si>
  <si>
    <t>ACA</t>
  </si>
  <si>
    <t>ACA 482 VT3P</t>
  </si>
  <si>
    <t>Nidera</t>
  </si>
  <si>
    <t>ACA 476 Trecepta</t>
  </si>
  <si>
    <t>La Tijereta</t>
  </si>
  <si>
    <t>LT3-44</t>
  </si>
  <si>
    <t>NK 842 VIPTERA3</t>
  </si>
  <si>
    <t>EQS 7503 EVO</t>
  </si>
  <si>
    <t>ACA 477 VIP 3 CL</t>
  </si>
  <si>
    <t>Dekalb</t>
  </si>
  <si>
    <t>DK 72-72</t>
  </si>
  <si>
    <t>ACA EXP 23 MZ 220 VT3P</t>
  </si>
  <si>
    <t>ACA 473 Trecepta</t>
  </si>
  <si>
    <t>Exp 3556 EVO</t>
  </si>
  <si>
    <t>NS 7765 VIP 3</t>
  </si>
  <si>
    <t>QS 7201</t>
  </si>
  <si>
    <t>El cencerro</t>
  </si>
  <si>
    <t>Génesis</t>
  </si>
  <si>
    <t>ACA 471 VT3P</t>
  </si>
  <si>
    <t>NS 7626 VIP 3 CL</t>
  </si>
  <si>
    <t>ACA EXP 24 MZ 214 VT3P</t>
  </si>
  <si>
    <t>Pioneer</t>
  </si>
  <si>
    <t>P1669 VYHR</t>
  </si>
  <si>
    <t>% Hum</t>
  </si>
  <si>
    <t>Promedio</t>
  </si>
  <si>
    <t>dms P&lt;0,05</t>
  </si>
  <si>
    <t>C.V. %</t>
  </si>
  <si>
    <t>Máximo</t>
  </si>
  <si>
    <t>Mínimo</t>
  </si>
  <si>
    <t>*</t>
  </si>
  <si>
    <t>n.s.</t>
  </si>
  <si>
    <t>Los valores seguidos por la misma letra no difieren significativamente P&lt;0,05</t>
  </si>
  <si>
    <t xml:space="preserve">dms= Diferencias mínimas significativas P&lt;0,05 </t>
  </si>
  <si>
    <t xml:space="preserve">C.V.= Coeficiente de variación </t>
  </si>
  <si>
    <t>PH= Peso Hectolítrico corregido a 14,5% humedad</t>
  </si>
  <si>
    <t>n.s. sin efecto significativo del genotipo | * efecto significativo del genotipo</t>
  </si>
  <si>
    <t>Qseeds</t>
  </si>
  <si>
    <t>Bayer</t>
  </si>
  <si>
    <t xml:space="preserve">NS 7624 VIP3 CL </t>
  </si>
  <si>
    <t>GEN 152 RRBT+</t>
  </si>
  <si>
    <t>MAIZ-ENSAYO COMPARATIVO DE RENDIMIENTO-Balcarce Siembra tardía</t>
  </si>
  <si>
    <t>Carbon</t>
  </si>
  <si>
    <t>Letras</t>
  </si>
  <si>
    <t>LT3-02</t>
  </si>
  <si>
    <t xml:space="preserve">A             </t>
  </si>
  <si>
    <t xml:space="preserve">A B           </t>
  </si>
  <si>
    <t xml:space="preserve">A B C         </t>
  </si>
  <si>
    <t>DK 69-62</t>
  </si>
  <si>
    <t xml:space="preserve">A B C D       </t>
  </si>
  <si>
    <t xml:space="preserve">A B C D E     </t>
  </si>
  <si>
    <t xml:space="preserve">  B C D E     </t>
  </si>
  <si>
    <t xml:space="preserve">    C D E F   </t>
  </si>
  <si>
    <t xml:space="preserve">      D E F   </t>
  </si>
  <si>
    <t xml:space="preserve">        E F   </t>
  </si>
  <si>
    <t xml:space="preserve">          F G </t>
  </si>
  <si>
    <t xml:space="preserve">            G </t>
  </si>
  <si>
    <t>Octubre</t>
  </si>
  <si>
    <t>Noviembre</t>
  </si>
  <si>
    <t>Diciembre</t>
  </si>
  <si>
    <t>Enero</t>
  </si>
  <si>
    <t>Febrero</t>
  </si>
  <si>
    <t>Marzo</t>
  </si>
  <si>
    <t>Abril</t>
  </si>
  <si>
    <t>Mayo</t>
  </si>
  <si>
    <t>Junio</t>
  </si>
  <si>
    <t>primera</t>
  </si>
  <si>
    <t xml:space="preserve">segunda </t>
  </si>
  <si>
    <t>tercera</t>
  </si>
  <si>
    <t>Precipitaciones acumuladas (mm/ década)</t>
  </si>
  <si>
    <t>CEC2325XP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</si>
</sst>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dd/mmm"/>
    <numFmt numFmtId="166" formatCode="0.000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</font>
    <font>
      <b/>
      <sz val="10"/>
      <name val="Arial"/>
      <family val="2"/>
    </font>
    <font>
      <b/>
      <vertAlign val="superscript"/>
      <sz val="10"/>
      <name val="Arial"/>
      <family val="2"/>
    </font>
    <font>
      <sz val="1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name val="Arial"/>
      <family val="2"/>
    </font>
    <font>
      <sz val="10"/>
      <color rgb="FF000000"/>
      <name val="Arial"/>
      <family val="2"/>
    </font>
    <font>
      <sz val="10"/>
      <name val="Calibri"/>
      <family val="2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10"/>
      <color rgb="FFC00000"/>
      <name val="Arial"/>
      <family val="2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3" fillId="0" borderId="0"/>
    <xf numFmtId="0" fontId="1" fillId="0" borderId="0"/>
    <xf numFmtId="0" fontId="1" fillId="0" borderId="0"/>
  </cellStyleXfs>
  <cellXfs count="66">
    <xf numFmtId="0" fontId="0" fillId="0" borderId="0" xfId="0"/>
    <xf numFmtId="0" fontId="3" fillId="0" borderId="0" xfId="1" applyAlignment="1">
      <alignment horizontal="left" vertical="center"/>
    </xf>
    <xf numFmtId="0" fontId="3" fillId="0" borderId="0" xfId="1"/>
    <xf numFmtId="0" fontId="4" fillId="0" borderId="0" xfId="1" applyFont="1" applyAlignment="1">
      <alignment horizontal="center"/>
    </xf>
    <xf numFmtId="0" fontId="4" fillId="0" borderId="0" xfId="1" applyFont="1"/>
    <xf numFmtId="0" fontId="1" fillId="0" borderId="0" xfId="1" applyFont="1" applyAlignment="1">
      <alignment horizontal="right"/>
    </xf>
    <xf numFmtId="0" fontId="1" fillId="0" borderId="0" xfId="1" applyFont="1" applyAlignment="1">
      <alignment horizontal="left"/>
    </xf>
    <xf numFmtId="0" fontId="3" fillId="0" borderId="0" xfId="1" applyAlignment="1">
      <alignment horizontal="center"/>
    </xf>
    <xf numFmtId="0" fontId="5" fillId="0" borderId="0" xfId="1" applyFont="1" applyAlignment="1">
      <alignment horizontal="left" vertical="center"/>
    </xf>
    <xf numFmtId="14" fontId="5" fillId="0" borderId="0" xfId="0" applyNumberFormat="1" applyFont="1" applyAlignment="1">
      <alignment vertical="center"/>
    </xf>
    <xf numFmtId="14" fontId="5" fillId="0" borderId="0" xfId="1" applyNumberFormat="1" applyFont="1"/>
    <xf numFmtId="0" fontId="6" fillId="0" borderId="0" xfId="1" applyFont="1" applyAlignment="1">
      <alignment horizontal="center"/>
    </xf>
    <xf numFmtId="0" fontId="5" fillId="0" borderId="0" xfId="1" applyFont="1" applyAlignment="1">
      <alignment horizontal="center"/>
    </xf>
    <xf numFmtId="0" fontId="7" fillId="0" borderId="0" xfId="1" applyFont="1" applyAlignment="1">
      <alignment horizontal="center"/>
    </xf>
    <xf numFmtId="14" fontId="3" fillId="0" borderId="0" xfId="1" applyNumberFormat="1"/>
    <xf numFmtId="0" fontId="8" fillId="0" borderId="0" xfId="1" applyFont="1" applyAlignment="1">
      <alignment horizontal="left" vertical="center"/>
    </xf>
    <xf numFmtId="0" fontId="2" fillId="0" borderId="0" xfId="1" applyFont="1" applyAlignment="1">
      <alignment vertical="center"/>
    </xf>
    <xf numFmtId="0" fontId="5" fillId="0" borderId="0" xfId="1" applyFont="1"/>
    <xf numFmtId="0" fontId="5" fillId="0" borderId="0" xfId="1" applyFont="1" applyAlignment="1">
      <alignment horizontal="center" vertical="center"/>
    </xf>
    <xf numFmtId="0" fontId="5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8" fillId="0" borderId="0" xfId="1" applyFont="1"/>
    <xf numFmtId="0" fontId="8" fillId="0" borderId="0" xfId="1" applyFont="1" applyAlignment="1">
      <alignment horizontal="center"/>
    </xf>
    <xf numFmtId="0" fontId="10" fillId="0" borderId="0" xfId="1" applyFont="1" applyAlignment="1">
      <alignment horizontal="center"/>
    </xf>
    <xf numFmtId="0" fontId="10" fillId="0" borderId="0" xfId="1" applyFont="1"/>
    <xf numFmtId="14" fontId="10" fillId="0" borderId="0" xfId="1" applyNumberFormat="1" applyFont="1"/>
    <xf numFmtId="0" fontId="11" fillId="0" borderId="0" xfId="1" applyFont="1" applyAlignment="1">
      <alignment horizontal="center"/>
    </xf>
    <xf numFmtId="0" fontId="11" fillId="0" borderId="0" xfId="1" applyFont="1"/>
    <xf numFmtId="0" fontId="12" fillId="0" borderId="0" xfId="1" applyFont="1"/>
    <xf numFmtId="0" fontId="13" fillId="0" borderId="1" xfId="1" applyFont="1" applyBorder="1" applyAlignment="1">
      <alignment horizontal="center" wrapText="1"/>
    </xf>
    <xf numFmtId="0" fontId="13" fillId="0" borderId="2" xfId="1" applyFont="1" applyBorder="1" applyAlignment="1">
      <alignment horizontal="center" wrapText="1"/>
    </xf>
    <xf numFmtId="0" fontId="5" fillId="0" borderId="0" xfId="2" applyFont="1" applyAlignment="1">
      <alignment horizontal="center" vertical="center"/>
    </xf>
    <xf numFmtId="0" fontId="13" fillId="0" borderId="3" xfId="1" applyFont="1" applyBorder="1" applyAlignment="1">
      <alignment horizontal="center"/>
    </xf>
    <xf numFmtId="0" fontId="8" fillId="0" borderId="1" xfId="1" applyFont="1" applyBorder="1" applyAlignment="1">
      <alignment horizontal="center"/>
    </xf>
    <xf numFmtId="0" fontId="8" fillId="0" borderId="3" xfId="1" applyFont="1" applyBorder="1" applyAlignment="1">
      <alignment horizontal="center"/>
    </xf>
    <xf numFmtId="0" fontId="8" fillId="0" borderId="4" xfId="1" applyFont="1" applyBorder="1" applyAlignment="1">
      <alignment horizontal="center"/>
    </xf>
    <xf numFmtId="0" fontId="8" fillId="0" borderId="5" xfId="1" applyFont="1" applyBorder="1" applyAlignment="1">
      <alignment horizontal="center"/>
    </xf>
    <xf numFmtId="14" fontId="0" fillId="0" borderId="0" xfId="0" applyNumberFormat="1"/>
    <xf numFmtId="1" fontId="0" fillId="0" borderId="0" xfId="0" applyNumberFormat="1"/>
    <xf numFmtId="164" fontId="0" fillId="0" borderId="0" xfId="0" applyNumberFormat="1"/>
    <xf numFmtId="0" fontId="14" fillId="0" borderId="0" xfId="1" applyFont="1" applyAlignment="1">
      <alignment horizontal="center"/>
    </xf>
    <xf numFmtId="2" fontId="3" fillId="0" borderId="0" xfId="1" applyNumberFormat="1" applyAlignment="1">
      <alignment horizontal="center"/>
    </xf>
    <xf numFmtId="165" fontId="15" fillId="0" borderId="0" xfId="1" applyNumberFormat="1" applyFont="1" applyAlignment="1">
      <alignment horizontal="center" vertical="center"/>
    </xf>
    <xf numFmtId="2" fontId="3" fillId="0" borderId="0" xfId="1" applyNumberFormat="1" applyAlignment="1">
      <alignment horizontal="center" vertical="center"/>
    </xf>
    <xf numFmtId="1" fontId="15" fillId="0" borderId="0" xfId="1" applyNumberFormat="1" applyFont="1" applyAlignment="1">
      <alignment horizontal="center" vertical="center"/>
    </xf>
    <xf numFmtId="0" fontId="2" fillId="0" borderId="1" xfId="1" applyFont="1" applyBorder="1" applyAlignment="1">
      <alignment horizontal="center"/>
    </xf>
    <xf numFmtId="0" fontId="2" fillId="0" borderId="2" xfId="1" applyFont="1" applyBorder="1" applyAlignment="1">
      <alignment horizontal="center"/>
    </xf>
    <xf numFmtId="0" fontId="13" fillId="0" borderId="3" xfId="1" applyFont="1" applyBorder="1" applyAlignment="1">
      <alignment horizontal="left"/>
    </xf>
    <xf numFmtId="1" fontId="8" fillId="0" borderId="3" xfId="1" applyNumberFormat="1" applyFont="1" applyBorder="1" applyAlignment="1">
      <alignment horizontal="center"/>
    </xf>
    <xf numFmtId="14" fontId="8" fillId="0" borderId="3" xfId="1" applyNumberFormat="1" applyFont="1" applyBorder="1" applyAlignment="1">
      <alignment horizontal="center"/>
    </xf>
    <xf numFmtId="164" fontId="8" fillId="0" borderId="3" xfId="1" applyNumberFormat="1" applyFont="1" applyBorder="1" applyAlignment="1">
      <alignment horizontal="center"/>
    </xf>
    <xf numFmtId="166" fontId="2" fillId="0" borderId="3" xfId="3" applyNumberFormat="1" applyFont="1" applyBorder="1" applyAlignment="1">
      <alignment horizontal="center" vertical="center"/>
    </xf>
    <xf numFmtId="16" fontId="2" fillId="0" borderId="3" xfId="0" applyNumberFormat="1" applyFont="1" applyBorder="1" applyAlignment="1">
      <alignment horizontal="center"/>
    </xf>
    <xf numFmtId="164" fontId="2" fillId="0" borderId="3" xfId="3" applyNumberFormat="1" applyFont="1" applyBorder="1" applyAlignment="1">
      <alignment horizontal="center" vertical="center"/>
    </xf>
    <xf numFmtId="2" fontId="2" fillId="0" borderId="3" xfId="3" applyNumberFormat="1" applyFont="1" applyBorder="1" applyAlignment="1">
      <alignment horizontal="center" vertical="center"/>
    </xf>
    <xf numFmtId="0" fontId="16" fillId="0" borderId="0" xfId="1" applyFont="1" applyAlignment="1">
      <alignment horizontal="center"/>
    </xf>
    <xf numFmtId="0" fontId="17" fillId="0" borderId="0" xfId="1" applyFont="1"/>
    <xf numFmtId="0" fontId="17" fillId="0" borderId="0" xfId="1" applyFont="1" applyAlignment="1">
      <alignment horizontal="left"/>
    </xf>
    <xf numFmtId="16" fontId="8" fillId="0" borderId="0" xfId="1" applyNumberFormat="1" applyFont="1" applyAlignment="1">
      <alignment horizontal="center"/>
    </xf>
    <xf numFmtId="16" fontId="18" fillId="0" borderId="0" xfId="1" applyNumberFormat="1" applyFont="1" applyAlignment="1">
      <alignment horizontal="center"/>
    </xf>
    <xf numFmtId="0" fontId="13" fillId="0" borderId="0" xfId="1" applyFont="1" applyAlignment="1">
      <alignment horizontal="left"/>
    </xf>
    <xf numFmtId="14" fontId="5" fillId="0" borderId="0" xfId="0" applyNumberFormat="1" applyFont="1" applyAlignment="1">
      <alignment horizontal="center" vertical="center"/>
    </xf>
    <xf numFmtId="0" fontId="5" fillId="0" borderId="3" xfId="1" applyFont="1" applyBorder="1"/>
    <xf numFmtId="0" fontId="4" fillId="0" borderId="0" xfId="1" applyFont="1"/>
    <xf numFmtId="0" fontId="8" fillId="0" borderId="0" xfId="1" applyFont="1"/>
    <xf numFmtId="0" fontId="11" fillId="0" borderId="0" xfId="1" applyFont="1"/>
  </cellXfs>
  <cellStyles count="4">
    <cellStyle name="Normal" xfId="0" builtinId="0"/>
    <cellStyle name="Normal 2" xfId="1" xr:uid="{ACAA1761-12BE-4315-9B1B-1FF1D1B579E1}"/>
    <cellStyle name="Normal 3" xfId="3" xr:uid="{F319608D-4861-424F-9F37-62A5EF831968}"/>
    <cellStyle name="Normal 4" xfId="2" xr:uid="{C2B48124-9F2B-4C08-BEC1-37DC345060C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Precipitaciones!$B$2</c:f>
              <c:strCache>
                <c:ptCount val="1"/>
                <c:pt idx="0">
                  <c:v>primera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Precipitaciones!$A$3:$A$11</c:f>
              <c:strCache>
                <c:ptCount val="9"/>
                <c:pt idx="0">
                  <c:v>Octubre</c:v>
                </c:pt>
                <c:pt idx="1">
                  <c:v>Noviembre</c:v>
                </c:pt>
                <c:pt idx="2">
                  <c:v>Diciembre</c:v>
                </c:pt>
                <c:pt idx="3">
                  <c:v>Enero</c:v>
                </c:pt>
                <c:pt idx="4">
                  <c:v>Febrero</c:v>
                </c:pt>
                <c:pt idx="5">
                  <c:v>Marzo</c:v>
                </c:pt>
                <c:pt idx="6">
                  <c:v>Abril</c:v>
                </c:pt>
                <c:pt idx="7">
                  <c:v>Mayo</c:v>
                </c:pt>
                <c:pt idx="8">
                  <c:v>Junio</c:v>
                </c:pt>
              </c:strCache>
            </c:strRef>
          </c:cat>
          <c:val>
            <c:numRef>
              <c:f>Precipitaciones!$B$3:$B$11</c:f>
              <c:numCache>
                <c:formatCode>General</c:formatCode>
                <c:ptCount val="9"/>
                <c:pt idx="0">
                  <c:v>20</c:v>
                </c:pt>
                <c:pt idx="1">
                  <c:v>71</c:v>
                </c:pt>
                <c:pt idx="2">
                  <c:v>62</c:v>
                </c:pt>
                <c:pt idx="3">
                  <c:v>34</c:v>
                </c:pt>
                <c:pt idx="4">
                  <c:v>40</c:v>
                </c:pt>
                <c:pt idx="5">
                  <c:v>131</c:v>
                </c:pt>
                <c:pt idx="6">
                  <c:v>8</c:v>
                </c:pt>
                <c:pt idx="7">
                  <c:v>21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51F6-4A96-B74E-00B4158AC990}"/>
            </c:ext>
          </c:extLst>
        </c:ser>
        <c:ser>
          <c:idx val="2"/>
          <c:order val="1"/>
          <c:tx>
            <c:strRef>
              <c:f>Precipitaciones!$C$2</c:f>
              <c:strCache>
                <c:ptCount val="1"/>
                <c:pt idx="0">
                  <c:v>segunda 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Precipitaciones!$A$3:$A$11</c:f>
              <c:strCache>
                <c:ptCount val="9"/>
                <c:pt idx="0">
                  <c:v>Octubre</c:v>
                </c:pt>
                <c:pt idx="1">
                  <c:v>Noviembre</c:v>
                </c:pt>
                <c:pt idx="2">
                  <c:v>Diciembre</c:v>
                </c:pt>
                <c:pt idx="3">
                  <c:v>Enero</c:v>
                </c:pt>
                <c:pt idx="4">
                  <c:v>Febrero</c:v>
                </c:pt>
                <c:pt idx="5">
                  <c:v>Marzo</c:v>
                </c:pt>
                <c:pt idx="6">
                  <c:v>Abril</c:v>
                </c:pt>
                <c:pt idx="7">
                  <c:v>Mayo</c:v>
                </c:pt>
                <c:pt idx="8">
                  <c:v>Junio</c:v>
                </c:pt>
              </c:strCache>
            </c:strRef>
          </c:cat>
          <c:val>
            <c:numRef>
              <c:f>Precipitaciones!$C$3:$C$11</c:f>
              <c:numCache>
                <c:formatCode>General</c:formatCode>
                <c:ptCount val="9"/>
                <c:pt idx="0">
                  <c:v>0</c:v>
                </c:pt>
                <c:pt idx="1">
                  <c:v>48</c:v>
                </c:pt>
                <c:pt idx="2">
                  <c:v>164</c:v>
                </c:pt>
                <c:pt idx="3">
                  <c:v>0</c:v>
                </c:pt>
                <c:pt idx="4">
                  <c:v>0</c:v>
                </c:pt>
                <c:pt idx="5">
                  <c:v>42</c:v>
                </c:pt>
                <c:pt idx="6">
                  <c:v>24</c:v>
                </c:pt>
                <c:pt idx="7">
                  <c:v>16</c:v>
                </c:pt>
                <c:pt idx="8">
                  <c:v>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51F6-4A96-B74E-00B4158AC990}"/>
            </c:ext>
          </c:extLst>
        </c:ser>
        <c:ser>
          <c:idx val="0"/>
          <c:order val="2"/>
          <c:tx>
            <c:strRef>
              <c:f>Precipitaciones!$D$2</c:f>
              <c:strCache>
                <c:ptCount val="1"/>
                <c:pt idx="0">
                  <c:v>tercera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Precipitaciones!$A$3:$A$11</c:f>
              <c:strCache>
                <c:ptCount val="9"/>
                <c:pt idx="0">
                  <c:v>Octubre</c:v>
                </c:pt>
                <c:pt idx="1">
                  <c:v>Noviembre</c:v>
                </c:pt>
                <c:pt idx="2">
                  <c:v>Diciembre</c:v>
                </c:pt>
                <c:pt idx="3">
                  <c:v>Enero</c:v>
                </c:pt>
                <c:pt idx="4">
                  <c:v>Febrero</c:v>
                </c:pt>
                <c:pt idx="5">
                  <c:v>Marzo</c:v>
                </c:pt>
                <c:pt idx="6">
                  <c:v>Abril</c:v>
                </c:pt>
                <c:pt idx="7">
                  <c:v>Mayo</c:v>
                </c:pt>
                <c:pt idx="8">
                  <c:v>Junio</c:v>
                </c:pt>
              </c:strCache>
            </c:strRef>
          </c:cat>
          <c:val>
            <c:numRef>
              <c:f>Precipitaciones!$D$3:$D$11</c:f>
              <c:numCache>
                <c:formatCode>General</c:formatCode>
                <c:ptCount val="9"/>
                <c:pt idx="0">
                  <c:v>15</c:v>
                </c:pt>
                <c:pt idx="1">
                  <c:v>51</c:v>
                </c:pt>
                <c:pt idx="2">
                  <c:v>5</c:v>
                </c:pt>
                <c:pt idx="3">
                  <c:v>26</c:v>
                </c:pt>
                <c:pt idx="4">
                  <c:v>24</c:v>
                </c:pt>
                <c:pt idx="5">
                  <c:v>48</c:v>
                </c:pt>
                <c:pt idx="6">
                  <c:v>22</c:v>
                </c:pt>
                <c:pt idx="7">
                  <c:v>62</c:v>
                </c:pt>
                <c:pt idx="8">
                  <c:v>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51F6-4A96-B74E-00B4158AC9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22106896"/>
        <c:axId val="1022108816"/>
      </c:barChart>
      <c:catAx>
        <c:axId val="10221068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AR"/>
          </a:p>
        </c:txPr>
        <c:crossAx val="1022108816"/>
        <c:crosses val="autoZero"/>
        <c:auto val="1"/>
        <c:lblAlgn val="ctr"/>
        <c:lblOffset val="100"/>
        <c:noMultiLvlLbl val="0"/>
      </c:catAx>
      <c:valAx>
        <c:axId val="102210881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AR"/>
                  <a:t>Precipitaciones decádicas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s-A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AR"/>
          </a:p>
        </c:txPr>
        <c:crossAx val="1022106896"/>
        <c:crosses val="autoZero"/>
        <c:crossBetween val="between"/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s-AR"/>
        </a:p>
      </c:txPr>
    </c:legend>
    <c:plotVisOnly val="1"/>
    <c:dispBlanksAs val="gap"/>
    <c:showDLblsOverMax val="0"/>
    <c:extLst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s-A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658244</xdr:colOff>
      <xdr:row>3</xdr:row>
      <xdr:rowOff>188798</xdr:rowOff>
    </xdr:from>
    <xdr:to>
      <xdr:col>11</xdr:col>
      <xdr:colOff>454780</xdr:colOff>
      <xdr:row>8</xdr:row>
      <xdr:rowOff>6809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FF45C5D3-16A8-451E-BD15-2318B035269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16444" y="779348"/>
          <a:ext cx="1320536" cy="77051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105794</xdr:colOff>
      <xdr:row>4</xdr:row>
      <xdr:rowOff>122123</xdr:rowOff>
    </xdr:from>
    <xdr:to>
      <xdr:col>11</xdr:col>
      <xdr:colOff>664330</xdr:colOff>
      <xdr:row>8</xdr:row>
      <xdr:rowOff>149684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C0352C04-9912-4052-AEB2-F53D90EEDFA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2194" y="903173"/>
          <a:ext cx="1320536" cy="7895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200025</xdr:colOff>
      <xdr:row>4</xdr:row>
      <xdr:rowOff>52387</xdr:rowOff>
    </xdr:from>
    <xdr:to>
      <xdr:col>11</xdr:col>
      <xdr:colOff>142875</xdr:colOff>
      <xdr:row>18</xdr:row>
      <xdr:rowOff>128587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22B95CD6-1835-7B70-145C-E1024C81635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EF5C55-4A6D-4E05-808A-28BBEEF05AC8}">
  <dimension ref="A1:N45"/>
  <sheetViews>
    <sheetView tabSelected="1" topLeftCell="A10" workbookViewId="0">
      <selection activeCell="C26" sqref="C26"/>
    </sheetView>
  </sheetViews>
  <sheetFormatPr baseColWidth="10" defaultRowHeight="15" x14ac:dyDescent="0.25"/>
  <cols>
    <col min="3" max="3" width="26.42578125" bestFit="1" customWidth="1"/>
    <col min="14" max="14" width="14.5703125" customWidth="1"/>
  </cols>
  <sheetData>
    <row r="1" spans="1:14" ht="15.75" x14ac:dyDescent="0.25">
      <c r="A1" s="1"/>
      <c r="B1" s="2"/>
      <c r="C1" s="3" t="s">
        <v>0</v>
      </c>
      <c r="D1" s="63" t="s">
        <v>1</v>
      </c>
      <c r="E1" s="63"/>
      <c r="F1" s="63"/>
      <c r="G1" s="63"/>
      <c r="H1" s="63"/>
      <c r="I1" s="63"/>
      <c r="J1" s="63"/>
      <c r="K1" s="63"/>
      <c r="L1" s="63"/>
      <c r="M1" s="2"/>
      <c r="N1" s="2"/>
    </row>
    <row r="2" spans="1:14" ht="15.75" x14ac:dyDescent="0.25">
      <c r="A2" s="1"/>
      <c r="B2" s="2"/>
      <c r="C2" s="2"/>
      <c r="D2" s="2"/>
      <c r="E2" s="4"/>
      <c r="F2" s="3"/>
      <c r="G2" s="4"/>
      <c r="H2" s="4"/>
      <c r="I2" s="3"/>
      <c r="J2" s="5" t="s">
        <v>2</v>
      </c>
      <c r="K2" s="6" t="s">
        <v>3</v>
      </c>
      <c r="L2" s="7"/>
      <c r="M2" s="2"/>
      <c r="N2" s="2"/>
    </row>
    <row r="3" spans="1:14" x14ac:dyDescent="0.25">
      <c r="A3" s="1"/>
      <c r="B3" s="2"/>
      <c r="C3" s="2"/>
      <c r="D3" s="7"/>
      <c r="E3" s="2"/>
      <c r="F3" s="7"/>
      <c r="G3" s="2"/>
      <c r="H3" s="2"/>
      <c r="J3" s="7"/>
      <c r="L3" s="5" t="s">
        <v>4</v>
      </c>
      <c r="M3" s="2"/>
      <c r="N3" s="2"/>
    </row>
    <row r="4" spans="1:14" x14ac:dyDescent="0.25">
      <c r="A4" s="8" t="s">
        <v>5</v>
      </c>
      <c r="B4" s="9">
        <v>45615</v>
      </c>
      <c r="C4" s="10"/>
      <c r="D4" s="11"/>
      <c r="E4" s="12" t="s">
        <v>6</v>
      </c>
      <c r="F4" s="9">
        <v>45623</v>
      </c>
      <c r="H4" s="10"/>
      <c r="I4" s="13"/>
      <c r="J4" s="7"/>
      <c r="K4" s="7"/>
      <c r="L4" s="7"/>
      <c r="M4" s="2"/>
      <c r="N4" s="14"/>
    </row>
    <row r="5" spans="1:14" x14ac:dyDescent="0.25">
      <c r="A5" s="8" t="s">
        <v>7</v>
      </c>
      <c r="B5" s="2"/>
      <c r="C5" s="2"/>
      <c r="D5" s="7"/>
      <c r="E5" s="2"/>
      <c r="F5" s="7"/>
      <c r="G5" s="2"/>
      <c r="H5" s="2"/>
      <c r="I5" s="7"/>
      <c r="J5" s="7"/>
      <c r="K5" s="7"/>
      <c r="L5" s="7"/>
      <c r="M5" s="2"/>
      <c r="N5" s="14"/>
    </row>
    <row r="6" spans="1:14" x14ac:dyDescent="0.25">
      <c r="A6" s="15" t="s">
        <v>8</v>
      </c>
      <c r="B6" s="16"/>
      <c r="C6" s="17" t="s">
        <v>9</v>
      </c>
      <c r="D6" s="18"/>
      <c r="E6" s="19" t="s">
        <v>10</v>
      </c>
      <c r="F6" s="18"/>
      <c r="G6" s="20"/>
      <c r="H6" s="20"/>
      <c r="I6" s="7"/>
      <c r="J6" s="7"/>
      <c r="K6" s="7"/>
      <c r="L6" s="7"/>
      <c r="M6" s="2"/>
      <c r="N6" s="14"/>
    </row>
    <row r="7" spans="1:14" x14ac:dyDescent="0.25">
      <c r="A7" s="8" t="s">
        <v>11</v>
      </c>
      <c r="B7" s="17"/>
      <c r="C7" s="17"/>
      <c r="D7" s="12"/>
      <c r="E7" s="2"/>
      <c r="F7" s="7"/>
      <c r="G7" s="2"/>
      <c r="H7" s="2"/>
      <c r="I7" s="7"/>
      <c r="J7" s="7"/>
      <c r="K7" s="7"/>
      <c r="L7" s="7"/>
      <c r="M7" s="2"/>
      <c r="N7" s="14"/>
    </row>
    <row r="8" spans="1:14" x14ac:dyDescent="0.25">
      <c r="A8" s="15" t="s">
        <v>12</v>
      </c>
      <c r="B8" s="21"/>
      <c r="C8" s="21"/>
      <c r="D8" s="22"/>
      <c r="E8" s="2"/>
      <c r="F8" s="7"/>
      <c r="G8" s="2"/>
      <c r="H8" s="2"/>
      <c r="I8" s="23"/>
      <c r="J8" s="23"/>
      <c r="K8" s="23"/>
      <c r="L8" s="23"/>
      <c r="M8" s="24"/>
      <c r="N8" s="25"/>
    </row>
    <row r="9" spans="1:14" x14ac:dyDescent="0.25">
      <c r="A9" s="8" t="s">
        <v>13</v>
      </c>
      <c r="B9" s="17"/>
      <c r="C9" s="2"/>
      <c r="D9" s="7"/>
      <c r="E9" s="14"/>
      <c r="F9" s="7"/>
      <c r="G9" s="2"/>
      <c r="H9" s="2"/>
      <c r="I9" s="7"/>
      <c r="J9" s="7"/>
      <c r="K9" s="7"/>
      <c r="L9" s="7"/>
      <c r="M9" s="14"/>
      <c r="N9" s="2"/>
    </row>
    <row r="10" spans="1:14" ht="17.25" customHeight="1" x14ac:dyDescent="0.25">
      <c r="A10" s="26"/>
      <c r="B10" s="27"/>
      <c r="C10" s="27"/>
      <c r="D10" s="26"/>
      <c r="E10" s="28"/>
      <c r="F10" s="26"/>
      <c r="G10" s="27"/>
      <c r="H10" s="29" t="s">
        <v>14</v>
      </c>
      <c r="I10" s="30"/>
      <c r="J10" s="31" t="s">
        <v>15</v>
      </c>
      <c r="K10" s="26"/>
      <c r="L10" s="26"/>
      <c r="M10" s="32" t="s">
        <v>16</v>
      </c>
      <c r="N10" s="32" t="s">
        <v>17</v>
      </c>
    </row>
    <row r="11" spans="1:14" x14ac:dyDescent="0.25">
      <c r="A11" s="33" t="s">
        <v>18</v>
      </c>
      <c r="B11" s="34" t="s">
        <v>19</v>
      </c>
      <c r="C11" s="34" t="s">
        <v>20</v>
      </c>
      <c r="D11" s="35" t="s">
        <v>21</v>
      </c>
      <c r="E11" s="33" t="s">
        <v>22</v>
      </c>
      <c r="F11" s="34" t="s">
        <v>23</v>
      </c>
      <c r="G11" s="34" t="s">
        <v>24</v>
      </c>
      <c r="H11" s="33" t="s">
        <v>25</v>
      </c>
      <c r="I11" s="34" t="s">
        <v>26</v>
      </c>
      <c r="J11" s="34" t="s">
        <v>27</v>
      </c>
      <c r="K11" s="34" t="s">
        <v>28</v>
      </c>
      <c r="L11" s="34" t="s">
        <v>29</v>
      </c>
      <c r="M11" s="34" t="s">
        <v>30</v>
      </c>
      <c r="N11" s="34" t="s">
        <v>31</v>
      </c>
    </row>
    <row r="12" spans="1:14" x14ac:dyDescent="0.25">
      <c r="A12">
        <v>20</v>
      </c>
      <c r="B12" t="s">
        <v>32</v>
      </c>
      <c r="C12" t="s">
        <v>33</v>
      </c>
      <c r="D12">
        <v>67</v>
      </c>
      <c r="E12" s="37">
        <f t="shared" ref="E12:E31" si="0">D12+$F$4</f>
        <v>45690</v>
      </c>
      <c r="F12">
        <v>67</v>
      </c>
      <c r="G12" s="37">
        <f t="shared" ref="G12:G31" si="1">F12+$F$4</f>
        <v>45690</v>
      </c>
      <c r="H12" s="38">
        <v>195</v>
      </c>
      <c r="I12" s="38">
        <v>95</v>
      </c>
      <c r="J12" s="39">
        <v>0.04</v>
      </c>
      <c r="K12" s="38">
        <v>60080.75</v>
      </c>
      <c r="L12" s="39">
        <v>1.03</v>
      </c>
      <c r="M12" s="39">
        <v>17.63</v>
      </c>
      <c r="N12" s="38">
        <v>10807.98</v>
      </c>
    </row>
    <row r="13" spans="1:14" x14ac:dyDescent="0.25">
      <c r="A13">
        <v>5</v>
      </c>
      <c r="B13" t="s">
        <v>34</v>
      </c>
      <c r="C13" t="s">
        <v>35</v>
      </c>
      <c r="D13">
        <v>60</v>
      </c>
      <c r="E13" s="37">
        <f t="shared" si="0"/>
        <v>45683</v>
      </c>
      <c r="F13">
        <v>63</v>
      </c>
      <c r="G13" s="37">
        <f t="shared" si="1"/>
        <v>45686</v>
      </c>
      <c r="H13" s="38">
        <v>222.5</v>
      </c>
      <c r="I13" s="38">
        <v>107.5</v>
      </c>
      <c r="J13" s="39">
        <v>0.05</v>
      </c>
      <c r="K13" s="38">
        <v>60483.75</v>
      </c>
      <c r="L13" s="39">
        <v>1.1000000000000001</v>
      </c>
      <c r="M13" s="39">
        <v>17.75</v>
      </c>
      <c r="N13" s="38">
        <v>10731.63</v>
      </c>
    </row>
    <row r="14" spans="1:14" x14ac:dyDescent="0.25">
      <c r="A14">
        <v>14</v>
      </c>
      <c r="B14" t="s">
        <v>36</v>
      </c>
      <c r="C14" t="s">
        <v>72</v>
      </c>
      <c r="D14">
        <v>66</v>
      </c>
      <c r="E14" s="37">
        <f t="shared" si="0"/>
        <v>45689</v>
      </c>
      <c r="F14">
        <v>67</v>
      </c>
      <c r="G14" s="37">
        <f t="shared" si="1"/>
        <v>45690</v>
      </c>
      <c r="H14" s="38">
        <v>200</v>
      </c>
      <c r="I14" s="38">
        <v>97.5</v>
      </c>
      <c r="J14" s="39">
        <v>0.11</v>
      </c>
      <c r="K14" s="38">
        <v>68548.25</v>
      </c>
      <c r="L14" s="39">
        <v>1.05</v>
      </c>
      <c r="M14" s="39">
        <v>17.829999999999998</v>
      </c>
      <c r="N14" s="38">
        <v>10443.9</v>
      </c>
    </row>
    <row r="15" spans="1:14" x14ac:dyDescent="0.25">
      <c r="A15">
        <v>3</v>
      </c>
      <c r="B15" t="s">
        <v>34</v>
      </c>
      <c r="C15" t="s">
        <v>37</v>
      </c>
      <c r="D15">
        <v>66</v>
      </c>
      <c r="E15" s="37">
        <f t="shared" si="0"/>
        <v>45689</v>
      </c>
      <c r="F15">
        <v>67</v>
      </c>
      <c r="G15" s="37">
        <f t="shared" si="1"/>
        <v>45690</v>
      </c>
      <c r="H15" s="38">
        <v>205</v>
      </c>
      <c r="I15" s="38">
        <v>110</v>
      </c>
      <c r="J15" s="39">
        <v>0.01</v>
      </c>
      <c r="K15" s="38">
        <v>60080.25</v>
      </c>
      <c r="L15" s="39">
        <v>1.1100000000000001</v>
      </c>
      <c r="M15" s="39">
        <v>17.78</v>
      </c>
      <c r="N15" s="38">
        <v>10017.41</v>
      </c>
    </row>
    <row r="16" spans="1:14" x14ac:dyDescent="0.25">
      <c r="A16">
        <v>16</v>
      </c>
      <c r="B16" t="s">
        <v>38</v>
      </c>
      <c r="C16" t="s">
        <v>39</v>
      </c>
      <c r="D16">
        <v>63</v>
      </c>
      <c r="E16" s="37">
        <f t="shared" si="0"/>
        <v>45686</v>
      </c>
      <c r="F16">
        <v>65</v>
      </c>
      <c r="G16" s="37">
        <f t="shared" si="1"/>
        <v>45688</v>
      </c>
      <c r="H16" s="38">
        <v>227.5</v>
      </c>
      <c r="I16" s="38">
        <v>130</v>
      </c>
      <c r="J16" s="39">
        <v>0.03</v>
      </c>
      <c r="K16" s="38">
        <v>55242</v>
      </c>
      <c r="L16" s="39">
        <v>1.27</v>
      </c>
      <c r="M16" s="39">
        <v>17.38</v>
      </c>
      <c r="N16" s="38">
        <v>9742.35</v>
      </c>
    </row>
    <row r="17" spans="1:14" x14ac:dyDescent="0.25">
      <c r="A17">
        <v>19</v>
      </c>
      <c r="B17" t="s">
        <v>32</v>
      </c>
      <c r="C17" t="s">
        <v>40</v>
      </c>
      <c r="D17">
        <v>66</v>
      </c>
      <c r="E17" s="37">
        <f t="shared" si="0"/>
        <v>45689</v>
      </c>
      <c r="F17">
        <v>67</v>
      </c>
      <c r="G17" s="37">
        <f t="shared" si="1"/>
        <v>45690</v>
      </c>
      <c r="H17" s="38">
        <v>212.5</v>
      </c>
      <c r="I17" s="38">
        <v>107.5</v>
      </c>
      <c r="J17" s="39">
        <v>0.05</v>
      </c>
      <c r="K17" s="38">
        <v>58467.5</v>
      </c>
      <c r="L17" s="39">
        <v>1.1299999999999999</v>
      </c>
      <c r="M17" s="39">
        <v>17.899999999999999</v>
      </c>
      <c r="N17" s="38">
        <v>9673.58</v>
      </c>
    </row>
    <row r="18" spans="1:14" x14ac:dyDescent="0.25">
      <c r="A18">
        <v>9</v>
      </c>
      <c r="B18" t="s">
        <v>70</v>
      </c>
      <c r="C18" t="s">
        <v>41</v>
      </c>
      <c r="D18">
        <v>65</v>
      </c>
      <c r="E18" s="37">
        <f t="shared" si="0"/>
        <v>45688</v>
      </c>
      <c r="F18">
        <v>66</v>
      </c>
      <c r="G18" s="37">
        <f t="shared" si="1"/>
        <v>45689</v>
      </c>
      <c r="H18" s="38">
        <v>200</v>
      </c>
      <c r="I18" s="38">
        <v>95</v>
      </c>
      <c r="J18" s="39">
        <v>0.32</v>
      </c>
      <c r="K18" s="38">
        <v>34408.67</v>
      </c>
      <c r="L18" s="39">
        <v>1.97</v>
      </c>
      <c r="M18" s="39">
        <v>17.2</v>
      </c>
      <c r="N18" s="38">
        <v>9179.1</v>
      </c>
    </row>
    <row r="19" spans="1:14" x14ac:dyDescent="0.25">
      <c r="A19">
        <v>4</v>
      </c>
      <c r="B19" t="s">
        <v>34</v>
      </c>
      <c r="C19" t="s">
        <v>42</v>
      </c>
      <c r="D19">
        <v>66</v>
      </c>
      <c r="E19" s="37">
        <f t="shared" si="0"/>
        <v>45689</v>
      </c>
      <c r="F19">
        <v>68</v>
      </c>
      <c r="G19" s="37">
        <f t="shared" si="1"/>
        <v>45691</v>
      </c>
      <c r="H19" s="38">
        <v>205</v>
      </c>
      <c r="I19" s="38">
        <v>110</v>
      </c>
      <c r="J19" s="39">
        <v>0.06</v>
      </c>
      <c r="K19" s="38">
        <v>59274.5</v>
      </c>
      <c r="L19" s="39">
        <v>1.02</v>
      </c>
      <c r="M19" s="39">
        <v>17.95</v>
      </c>
      <c r="N19" s="38">
        <v>9034.3799999999992</v>
      </c>
    </row>
    <row r="20" spans="1:14" x14ac:dyDescent="0.25">
      <c r="A20">
        <v>11</v>
      </c>
      <c r="B20" t="s">
        <v>71</v>
      </c>
      <c r="C20" t="s">
        <v>44</v>
      </c>
      <c r="D20">
        <v>63</v>
      </c>
      <c r="E20" s="37">
        <f t="shared" si="0"/>
        <v>45686</v>
      </c>
      <c r="F20">
        <v>65</v>
      </c>
      <c r="G20" s="37">
        <f t="shared" si="1"/>
        <v>45688</v>
      </c>
      <c r="H20" s="38">
        <v>205</v>
      </c>
      <c r="I20" s="38">
        <v>115</v>
      </c>
      <c r="J20" s="39">
        <v>0.04</v>
      </c>
      <c r="K20" s="38">
        <v>59274.25</v>
      </c>
      <c r="L20" s="39">
        <v>1.06</v>
      </c>
      <c r="M20" s="39">
        <v>17.73</v>
      </c>
      <c r="N20" s="38">
        <v>8976.34</v>
      </c>
    </row>
    <row r="21" spans="1:14" x14ac:dyDescent="0.25">
      <c r="A21">
        <v>6</v>
      </c>
      <c r="B21" t="s">
        <v>34</v>
      </c>
      <c r="C21" t="s">
        <v>45</v>
      </c>
      <c r="D21">
        <v>60</v>
      </c>
      <c r="E21" s="37">
        <f t="shared" si="0"/>
        <v>45683</v>
      </c>
      <c r="F21">
        <v>61</v>
      </c>
      <c r="G21" s="37">
        <f t="shared" si="1"/>
        <v>45684</v>
      </c>
      <c r="H21" s="38">
        <v>210</v>
      </c>
      <c r="I21" s="38">
        <v>102.5</v>
      </c>
      <c r="J21" s="39">
        <v>0.01</v>
      </c>
      <c r="K21" s="38">
        <v>50806.5</v>
      </c>
      <c r="L21" s="39">
        <v>1.1200000000000001</v>
      </c>
      <c r="M21" s="39">
        <v>17.18</v>
      </c>
      <c r="N21" s="38">
        <v>8972.06</v>
      </c>
    </row>
    <row r="22" spans="1:14" x14ac:dyDescent="0.25">
      <c r="A22">
        <v>2</v>
      </c>
      <c r="B22" t="s">
        <v>34</v>
      </c>
      <c r="C22" t="s">
        <v>46</v>
      </c>
      <c r="D22">
        <v>65</v>
      </c>
      <c r="E22" s="37">
        <f t="shared" si="0"/>
        <v>45688</v>
      </c>
      <c r="F22">
        <v>66</v>
      </c>
      <c r="G22" s="37">
        <f t="shared" si="1"/>
        <v>45689</v>
      </c>
      <c r="H22" s="38">
        <v>205</v>
      </c>
      <c r="I22" s="38">
        <v>105</v>
      </c>
      <c r="J22" s="39">
        <v>0.01</v>
      </c>
      <c r="K22" s="38">
        <v>56048.75</v>
      </c>
      <c r="L22" s="39">
        <v>1.0900000000000001</v>
      </c>
      <c r="M22" s="39">
        <v>17.43</v>
      </c>
      <c r="N22" s="38">
        <v>8922.0400000000009</v>
      </c>
    </row>
    <row r="23" spans="1:14" x14ac:dyDescent="0.25">
      <c r="A23">
        <v>17</v>
      </c>
      <c r="B23" t="s">
        <v>70</v>
      </c>
      <c r="C23" t="s">
        <v>47</v>
      </c>
      <c r="D23">
        <v>64</v>
      </c>
      <c r="E23" s="37">
        <f t="shared" si="0"/>
        <v>45687</v>
      </c>
      <c r="F23">
        <v>66</v>
      </c>
      <c r="G23" s="37">
        <f t="shared" si="1"/>
        <v>45689</v>
      </c>
      <c r="H23" s="38">
        <v>207.5</v>
      </c>
      <c r="I23" s="38">
        <v>105</v>
      </c>
      <c r="J23" s="39">
        <v>0.02</v>
      </c>
      <c r="K23" s="38">
        <v>55242</v>
      </c>
      <c r="L23" s="39">
        <v>1.0900000000000001</v>
      </c>
      <c r="M23" s="39">
        <v>17.38</v>
      </c>
      <c r="N23" s="38">
        <v>8907.91</v>
      </c>
    </row>
    <row r="24" spans="1:14" x14ac:dyDescent="0.25">
      <c r="A24">
        <v>15</v>
      </c>
      <c r="B24" t="s">
        <v>36</v>
      </c>
      <c r="C24" t="s">
        <v>48</v>
      </c>
      <c r="D24">
        <v>66</v>
      </c>
      <c r="E24" s="37">
        <f t="shared" si="0"/>
        <v>45689</v>
      </c>
      <c r="F24">
        <v>67</v>
      </c>
      <c r="G24" s="37">
        <f t="shared" si="1"/>
        <v>45690</v>
      </c>
      <c r="H24" s="38">
        <v>207.5</v>
      </c>
      <c r="I24" s="38">
        <v>107.5</v>
      </c>
      <c r="J24" s="39">
        <v>0.02</v>
      </c>
      <c r="K24" s="38">
        <v>53629</v>
      </c>
      <c r="L24" s="39">
        <v>1.05</v>
      </c>
      <c r="M24" s="39">
        <v>17.73</v>
      </c>
      <c r="N24" s="38">
        <v>8891.82</v>
      </c>
    </row>
    <row r="25" spans="1:14" x14ac:dyDescent="0.25">
      <c r="A25">
        <v>10</v>
      </c>
      <c r="B25" t="s">
        <v>70</v>
      </c>
      <c r="C25" t="s">
        <v>49</v>
      </c>
      <c r="D25">
        <v>65</v>
      </c>
      <c r="E25" s="37">
        <f t="shared" si="0"/>
        <v>45688</v>
      </c>
      <c r="F25">
        <v>66</v>
      </c>
      <c r="G25" s="37">
        <f t="shared" si="1"/>
        <v>45689</v>
      </c>
      <c r="H25" s="38">
        <v>205</v>
      </c>
      <c r="I25" s="38">
        <v>105</v>
      </c>
      <c r="J25" s="39">
        <v>0.05</v>
      </c>
      <c r="K25" s="38">
        <v>53629.25</v>
      </c>
      <c r="L25" s="39">
        <v>1.1200000000000001</v>
      </c>
      <c r="M25" s="39">
        <v>17.350000000000001</v>
      </c>
      <c r="N25" s="38">
        <v>8696.85</v>
      </c>
    </row>
    <row r="26" spans="1:14" x14ac:dyDescent="0.25">
      <c r="A26">
        <v>8</v>
      </c>
      <c r="B26" t="s">
        <v>50</v>
      </c>
      <c r="C26" t="s">
        <v>103</v>
      </c>
      <c r="D26">
        <v>67</v>
      </c>
      <c r="E26" s="37">
        <f t="shared" si="0"/>
        <v>45690</v>
      </c>
      <c r="F26">
        <v>68</v>
      </c>
      <c r="G26" s="37">
        <f t="shared" si="1"/>
        <v>45691</v>
      </c>
      <c r="H26" s="38">
        <v>210</v>
      </c>
      <c r="I26" s="38">
        <v>112.5</v>
      </c>
      <c r="J26" s="39">
        <v>0.05</v>
      </c>
      <c r="K26" s="38">
        <v>60887</v>
      </c>
      <c r="L26" s="39">
        <v>1.0900000000000001</v>
      </c>
      <c r="M26" s="39">
        <v>17.93</v>
      </c>
      <c r="N26" s="38">
        <v>8615.52</v>
      </c>
    </row>
    <row r="27" spans="1:14" x14ac:dyDescent="0.25">
      <c r="A27">
        <v>18</v>
      </c>
      <c r="B27" t="s">
        <v>51</v>
      </c>
      <c r="C27" t="s">
        <v>73</v>
      </c>
      <c r="D27">
        <v>65</v>
      </c>
      <c r="E27" s="37">
        <f t="shared" si="0"/>
        <v>45688</v>
      </c>
      <c r="F27">
        <v>64</v>
      </c>
      <c r="G27" s="37">
        <f t="shared" si="1"/>
        <v>45687</v>
      </c>
      <c r="H27" s="38">
        <v>212.5</v>
      </c>
      <c r="I27" s="38">
        <v>110</v>
      </c>
      <c r="J27" s="39">
        <v>0.04</v>
      </c>
      <c r="K27" s="38">
        <v>58467.75</v>
      </c>
      <c r="L27" s="39">
        <v>1.1100000000000001</v>
      </c>
      <c r="M27" s="39">
        <v>17.399999999999999</v>
      </c>
      <c r="N27" s="38">
        <v>8601.16</v>
      </c>
    </row>
    <row r="28" spans="1:14" x14ac:dyDescent="0.25">
      <c r="A28">
        <v>1</v>
      </c>
      <c r="B28" t="s">
        <v>34</v>
      </c>
      <c r="C28" t="s">
        <v>52</v>
      </c>
      <c r="D28">
        <v>59</v>
      </c>
      <c r="E28" s="37">
        <f t="shared" si="0"/>
        <v>45682</v>
      </c>
      <c r="F28">
        <v>60</v>
      </c>
      <c r="G28" s="37">
        <f t="shared" si="1"/>
        <v>45683</v>
      </c>
      <c r="H28" s="38">
        <v>200</v>
      </c>
      <c r="I28" s="38">
        <v>100</v>
      </c>
      <c r="J28" s="39">
        <v>0.06</v>
      </c>
      <c r="K28" s="38">
        <v>51209.75</v>
      </c>
      <c r="L28" s="39">
        <v>1.05</v>
      </c>
      <c r="M28" s="39">
        <v>17.8</v>
      </c>
      <c r="N28" s="38">
        <v>8530.7099999999991</v>
      </c>
    </row>
    <row r="29" spans="1:14" x14ac:dyDescent="0.25">
      <c r="A29">
        <v>13</v>
      </c>
      <c r="B29" t="s">
        <v>36</v>
      </c>
      <c r="C29" t="s">
        <v>53</v>
      </c>
      <c r="D29">
        <v>65</v>
      </c>
      <c r="E29" s="37">
        <f t="shared" si="0"/>
        <v>45688</v>
      </c>
      <c r="F29">
        <v>66</v>
      </c>
      <c r="G29" s="37">
        <f t="shared" si="1"/>
        <v>45689</v>
      </c>
      <c r="H29" s="38">
        <v>200</v>
      </c>
      <c r="I29" s="38">
        <v>77.75</v>
      </c>
      <c r="J29" s="39">
        <v>0.04</v>
      </c>
      <c r="K29" s="38">
        <v>54032.5</v>
      </c>
      <c r="L29" s="39">
        <v>1.05</v>
      </c>
      <c r="M29" s="39">
        <v>17.899999999999999</v>
      </c>
      <c r="N29" s="38">
        <v>8332.51</v>
      </c>
    </row>
    <row r="30" spans="1:14" x14ac:dyDescent="0.25">
      <c r="A30">
        <v>7</v>
      </c>
      <c r="B30" t="s">
        <v>34</v>
      </c>
      <c r="C30" t="s">
        <v>54</v>
      </c>
      <c r="D30">
        <v>66</v>
      </c>
      <c r="E30" s="37">
        <f t="shared" si="0"/>
        <v>45689</v>
      </c>
      <c r="F30">
        <v>67</v>
      </c>
      <c r="G30" s="37">
        <f t="shared" si="1"/>
        <v>45690</v>
      </c>
      <c r="H30" s="38">
        <v>202.5</v>
      </c>
      <c r="I30" s="38">
        <v>110</v>
      </c>
      <c r="J30" s="39">
        <v>0</v>
      </c>
      <c r="K30" s="38">
        <v>55645.25</v>
      </c>
      <c r="L30" s="39">
        <v>1.0900000000000001</v>
      </c>
      <c r="M30" s="39">
        <v>17.23</v>
      </c>
      <c r="N30" s="38">
        <v>8165.29</v>
      </c>
    </row>
    <row r="31" spans="1:14" x14ac:dyDescent="0.25">
      <c r="A31">
        <v>12</v>
      </c>
      <c r="B31" t="s">
        <v>55</v>
      </c>
      <c r="C31" t="s">
        <v>56</v>
      </c>
      <c r="D31">
        <v>63</v>
      </c>
      <c r="E31" s="37">
        <f t="shared" si="0"/>
        <v>45686</v>
      </c>
      <c r="F31">
        <v>64</v>
      </c>
      <c r="G31" s="37">
        <f t="shared" si="1"/>
        <v>45687</v>
      </c>
      <c r="H31" s="38">
        <v>202.5</v>
      </c>
      <c r="I31" s="38">
        <v>110</v>
      </c>
      <c r="J31" s="39">
        <v>0.06</v>
      </c>
      <c r="K31" s="38">
        <v>54838.75</v>
      </c>
      <c r="L31" s="39">
        <v>1.03</v>
      </c>
      <c r="M31" s="39">
        <v>17.5</v>
      </c>
      <c r="N31" s="38">
        <v>8113.39</v>
      </c>
    </row>
    <row r="32" spans="1:14" x14ac:dyDescent="0.25">
      <c r="A32" s="7"/>
      <c r="B32" s="40"/>
      <c r="C32" s="40"/>
      <c r="D32" s="41"/>
      <c r="E32" s="42"/>
      <c r="F32" s="43"/>
      <c r="G32" s="42"/>
      <c r="H32" s="44"/>
      <c r="I32" s="44"/>
      <c r="J32" s="41"/>
      <c r="K32" s="41"/>
      <c r="L32" s="41"/>
      <c r="M32" s="41"/>
      <c r="N32" s="41"/>
    </row>
    <row r="33" spans="1:14" x14ac:dyDescent="0.25">
      <c r="A33" s="2"/>
      <c r="B33" s="2"/>
      <c r="C33" s="2"/>
      <c r="D33" s="2"/>
      <c r="E33" s="2"/>
      <c r="F33" s="2"/>
      <c r="G33" s="2"/>
      <c r="H33" s="45" t="s">
        <v>14</v>
      </c>
      <c r="I33" s="46"/>
      <c r="J33" s="31" t="s">
        <v>15</v>
      </c>
      <c r="K33" s="2"/>
      <c r="L33" s="2"/>
      <c r="M33" s="2"/>
      <c r="N33" s="47" t="s">
        <v>17</v>
      </c>
    </row>
    <row r="34" spans="1:14" x14ac:dyDescent="0.25">
      <c r="A34" s="26"/>
      <c r="B34" s="27"/>
      <c r="C34" s="27"/>
      <c r="D34" s="34" t="s">
        <v>21</v>
      </c>
      <c r="E34" s="33" t="s">
        <v>22</v>
      </c>
      <c r="F34" s="34" t="s">
        <v>23</v>
      </c>
      <c r="G34" s="33" t="s">
        <v>24</v>
      </c>
      <c r="H34" s="33" t="s">
        <v>25</v>
      </c>
      <c r="I34" s="34" t="s">
        <v>26</v>
      </c>
      <c r="J34" s="36" t="s">
        <v>27</v>
      </c>
      <c r="K34" s="34" t="s">
        <v>28</v>
      </c>
      <c r="L34" s="35" t="s">
        <v>29</v>
      </c>
      <c r="M34" s="34" t="s">
        <v>57</v>
      </c>
      <c r="N34" s="34" t="s">
        <v>31</v>
      </c>
    </row>
    <row r="35" spans="1:14" x14ac:dyDescent="0.25">
      <c r="A35" s="26"/>
      <c r="B35" s="27"/>
      <c r="C35" s="47" t="s">
        <v>58</v>
      </c>
      <c r="D35" s="48">
        <f t="shared" ref="D35:N35" si="2">AVERAGE(D12:D31)</f>
        <v>64.349999999999994</v>
      </c>
      <c r="E35" s="49">
        <f t="shared" si="2"/>
        <v>45687.35</v>
      </c>
      <c r="F35" s="48">
        <f t="shared" si="2"/>
        <v>65.5</v>
      </c>
      <c r="G35" s="49">
        <f t="shared" si="2"/>
        <v>45688.5</v>
      </c>
      <c r="H35" s="48">
        <f t="shared" si="2"/>
        <v>206.75</v>
      </c>
      <c r="I35" s="48">
        <f t="shared" si="2"/>
        <v>105.6375</v>
      </c>
      <c r="J35" s="50">
        <f t="shared" si="2"/>
        <v>5.3500000000000027E-2</v>
      </c>
      <c r="K35" s="48">
        <f t="shared" si="2"/>
        <v>56014.820999999996</v>
      </c>
      <c r="L35" s="50">
        <f t="shared" si="2"/>
        <v>1.1315000000000002</v>
      </c>
      <c r="M35" s="50">
        <f t="shared" si="2"/>
        <v>17.598999999999997</v>
      </c>
      <c r="N35" s="48">
        <f t="shared" si="2"/>
        <v>9167.7965000000004</v>
      </c>
    </row>
    <row r="36" spans="1:14" x14ac:dyDescent="0.25">
      <c r="A36" s="26"/>
      <c r="B36" s="27"/>
      <c r="C36" s="47" t="s">
        <v>59</v>
      </c>
      <c r="D36" s="51"/>
      <c r="E36" s="52"/>
      <c r="F36" s="51"/>
      <c r="G36" s="52"/>
      <c r="H36" s="53">
        <v>14.22772</v>
      </c>
      <c r="I36" s="53">
        <v>18.48677</v>
      </c>
      <c r="J36" s="53">
        <v>0.12789</v>
      </c>
      <c r="K36" s="53">
        <v>9367.0276900000008</v>
      </c>
      <c r="L36" s="53">
        <v>0.30893999999999999</v>
      </c>
      <c r="M36" s="53">
        <v>0.67593999999999999</v>
      </c>
      <c r="N36" s="53">
        <v>2077.0506500000001</v>
      </c>
    </row>
    <row r="37" spans="1:14" x14ac:dyDescent="0.25">
      <c r="A37" s="26"/>
      <c r="B37" s="27"/>
      <c r="C37" s="47" t="s">
        <v>60</v>
      </c>
      <c r="D37" s="54"/>
      <c r="E37" s="52"/>
      <c r="F37" s="54"/>
      <c r="G37" s="52"/>
      <c r="H37" s="53">
        <v>4.8600000000000003</v>
      </c>
      <c r="I37" s="53">
        <v>12.36</v>
      </c>
      <c r="J37" s="53">
        <v>187.64</v>
      </c>
      <c r="K37" s="53">
        <v>11.65</v>
      </c>
      <c r="L37" s="53">
        <v>19.329999999999998</v>
      </c>
      <c r="M37" s="53">
        <v>2.69</v>
      </c>
      <c r="N37" s="53">
        <v>15.88</v>
      </c>
    </row>
    <row r="38" spans="1:14" x14ac:dyDescent="0.25">
      <c r="A38" s="26"/>
      <c r="B38" s="27"/>
      <c r="C38" s="47" t="s">
        <v>61</v>
      </c>
      <c r="D38" s="48">
        <f t="shared" ref="D38:N38" si="3">MAX(D12:D31)</f>
        <v>67</v>
      </c>
      <c r="E38" s="49">
        <f t="shared" si="3"/>
        <v>45690</v>
      </c>
      <c r="F38" s="48">
        <f t="shared" si="3"/>
        <v>68</v>
      </c>
      <c r="G38" s="49">
        <f t="shared" si="3"/>
        <v>45691</v>
      </c>
      <c r="H38" s="48">
        <f t="shared" si="3"/>
        <v>227.5</v>
      </c>
      <c r="I38" s="48">
        <f t="shared" si="3"/>
        <v>130</v>
      </c>
      <c r="J38" s="50">
        <f t="shared" si="3"/>
        <v>0.32</v>
      </c>
      <c r="K38" s="48">
        <f t="shared" si="3"/>
        <v>68548.25</v>
      </c>
      <c r="L38" s="50">
        <f t="shared" si="3"/>
        <v>1.97</v>
      </c>
      <c r="M38" s="50">
        <f t="shared" si="3"/>
        <v>17.95</v>
      </c>
      <c r="N38" s="48">
        <f t="shared" si="3"/>
        <v>10807.98</v>
      </c>
    </row>
    <row r="39" spans="1:14" x14ac:dyDescent="0.25">
      <c r="A39" s="26"/>
      <c r="B39" s="27"/>
      <c r="C39" s="47" t="s">
        <v>62</v>
      </c>
      <c r="D39" s="48">
        <f t="shared" ref="D39:N39" si="4">MIN(D12:D31)</f>
        <v>59</v>
      </c>
      <c r="E39" s="49">
        <f t="shared" si="4"/>
        <v>45682</v>
      </c>
      <c r="F39" s="48">
        <f t="shared" si="4"/>
        <v>60</v>
      </c>
      <c r="G39" s="49">
        <f t="shared" si="4"/>
        <v>45683</v>
      </c>
      <c r="H39" s="48">
        <f t="shared" si="4"/>
        <v>195</v>
      </c>
      <c r="I39" s="48">
        <f t="shared" si="4"/>
        <v>77.75</v>
      </c>
      <c r="J39" s="50">
        <f t="shared" si="4"/>
        <v>0</v>
      </c>
      <c r="K39" s="48">
        <f t="shared" si="4"/>
        <v>34408.67</v>
      </c>
      <c r="L39" s="50">
        <f t="shared" si="4"/>
        <v>1.02</v>
      </c>
      <c r="M39" s="50">
        <f t="shared" si="4"/>
        <v>17.18</v>
      </c>
      <c r="N39" s="48">
        <f t="shared" si="4"/>
        <v>8113.39</v>
      </c>
    </row>
    <row r="40" spans="1:14" ht="18.75" x14ac:dyDescent="0.3">
      <c r="A40" s="55"/>
      <c r="B40" s="56"/>
      <c r="C40" s="57"/>
      <c r="D40" s="58"/>
      <c r="E40" s="58"/>
      <c r="F40" s="58"/>
      <c r="G40" s="59"/>
      <c r="H40" s="58" t="s">
        <v>63</v>
      </c>
      <c r="I40" s="58" t="s">
        <v>63</v>
      </c>
      <c r="J40" s="58" t="s">
        <v>63</v>
      </c>
      <c r="K40" s="58" t="s">
        <v>63</v>
      </c>
      <c r="L40" s="58" t="s">
        <v>63</v>
      </c>
      <c r="M40" s="58" t="s">
        <v>64</v>
      </c>
      <c r="N40" s="58" t="s">
        <v>64</v>
      </c>
    </row>
    <row r="41" spans="1:14" x14ac:dyDescent="0.25">
      <c r="A41" s="7"/>
      <c r="B41" s="21" t="s">
        <v>65</v>
      </c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</row>
    <row r="42" spans="1:14" x14ac:dyDescent="0.25">
      <c r="A42" s="7"/>
      <c r="B42" s="64" t="s">
        <v>66</v>
      </c>
      <c r="C42" s="64"/>
      <c r="D42" s="64"/>
      <c r="E42" s="64"/>
      <c r="F42" s="64"/>
      <c r="G42" s="65"/>
      <c r="H42" s="65"/>
      <c r="I42" s="65"/>
      <c r="J42" s="22"/>
      <c r="K42" s="22"/>
      <c r="L42" s="22"/>
      <c r="M42" s="22"/>
      <c r="N42" s="22"/>
    </row>
    <row r="43" spans="1:14" x14ac:dyDescent="0.25">
      <c r="A43" s="7"/>
      <c r="B43" s="64" t="s">
        <v>67</v>
      </c>
      <c r="C43" s="64"/>
      <c r="D43" s="64"/>
      <c r="E43" s="64"/>
      <c r="F43" s="22"/>
      <c r="G43" s="21"/>
      <c r="H43" s="21"/>
      <c r="I43" s="21"/>
      <c r="J43" s="22"/>
      <c r="K43" s="22"/>
      <c r="L43" s="22"/>
      <c r="M43" s="22"/>
      <c r="N43" s="22"/>
    </row>
    <row r="44" spans="1:14" x14ac:dyDescent="0.25">
      <c r="A44" s="7"/>
      <c r="B44" s="21" t="s">
        <v>68</v>
      </c>
      <c r="C44" s="21"/>
      <c r="D44" s="21"/>
      <c r="E44" s="21"/>
      <c r="F44" s="21"/>
      <c r="G44" s="21"/>
      <c r="H44" s="21"/>
      <c r="I44" s="21"/>
      <c r="J44" s="21"/>
      <c r="K44" s="21"/>
      <c r="L44" s="22"/>
      <c r="M44" s="22"/>
      <c r="N44" s="22"/>
    </row>
    <row r="45" spans="1:14" x14ac:dyDescent="0.25">
      <c r="A45" s="7"/>
      <c r="B45" s="21" t="s">
        <v>69</v>
      </c>
      <c r="C45" s="60"/>
      <c r="D45" s="22"/>
      <c r="E45" s="21"/>
      <c r="F45" s="22"/>
      <c r="G45" s="21"/>
      <c r="H45" s="21"/>
      <c r="I45" s="21"/>
      <c r="J45" s="2"/>
      <c r="K45" s="2"/>
      <c r="L45" s="22"/>
      <c r="M45" s="22"/>
      <c r="N45" s="22"/>
    </row>
  </sheetData>
  <mergeCells count="3">
    <mergeCell ref="D1:L1"/>
    <mergeCell ref="B42:I42"/>
    <mergeCell ref="B43:E43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E7851E-9FA1-4C7A-B365-BD2C8D4584EB}">
  <dimension ref="A1:P46"/>
  <sheetViews>
    <sheetView topLeftCell="A13" workbookViewId="0">
      <selection activeCell="C22" sqref="C22"/>
    </sheetView>
  </sheetViews>
  <sheetFormatPr baseColWidth="10" defaultRowHeight="15" x14ac:dyDescent="0.25"/>
  <cols>
    <col min="3" max="3" width="26.42578125" bestFit="1" customWidth="1"/>
    <col min="5" max="5" width="13.140625" customWidth="1"/>
    <col min="15" max="15" width="14.85546875" customWidth="1"/>
  </cols>
  <sheetData>
    <row r="1" spans="1:16" ht="15.75" x14ac:dyDescent="0.25">
      <c r="A1" s="1"/>
      <c r="B1" s="2"/>
      <c r="C1" s="3" t="s">
        <v>0</v>
      </c>
      <c r="D1" s="63" t="s">
        <v>74</v>
      </c>
      <c r="E1" s="63"/>
      <c r="F1" s="63"/>
      <c r="G1" s="63"/>
      <c r="H1" s="63"/>
      <c r="I1" s="63"/>
      <c r="J1" s="63"/>
      <c r="K1" s="63"/>
      <c r="L1" s="63"/>
      <c r="M1" s="63"/>
      <c r="N1" s="2"/>
      <c r="O1" s="2"/>
      <c r="P1" s="2"/>
    </row>
    <row r="2" spans="1:16" ht="15.75" x14ac:dyDescent="0.25">
      <c r="A2" s="1"/>
      <c r="B2" s="2"/>
      <c r="C2" s="2"/>
      <c r="D2" s="2"/>
      <c r="E2" s="4"/>
      <c r="F2" s="3"/>
      <c r="G2" s="4"/>
      <c r="H2" s="4"/>
      <c r="I2" s="3"/>
      <c r="K2" s="5" t="s">
        <v>2</v>
      </c>
      <c r="L2" s="6" t="s">
        <v>3</v>
      </c>
      <c r="M2" s="7"/>
      <c r="N2" s="2"/>
      <c r="O2" s="2"/>
      <c r="P2" s="2"/>
    </row>
    <row r="3" spans="1:16" x14ac:dyDescent="0.25">
      <c r="A3" s="1"/>
      <c r="B3" s="2"/>
      <c r="C3" s="2"/>
      <c r="D3" s="7"/>
      <c r="E3" s="2"/>
      <c r="F3" s="7"/>
      <c r="G3" s="2"/>
      <c r="H3" s="2"/>
      <c r="J3" s="7"/>
      <c r="M3" s="5" t="s">
        <v>4</v>
      </c>
      <c r="N3" s="2"/>
      <c r="O3" s="2"/>
      <c r="P3" s="2"/>
    </row>
    <row r="4" spans="1:16" x14ac:dyDescent="0.25">
      <c r="A4" s="8" t="s">
        <v>5</v>
      </c>
      <c r="B4" s="9">
        <v>45646</v>
      </c>
      <c r="C4" s="10"/>
      <c r="D4" s="11"/>
      <c r="E4" s="12" t="s">
        <v>6</v>
      </c>
      <c r="F4" s="61">
        <v>45654</v>
      </c>
      <c r="H4" s="10"/>
      <c r="I4" s="13"/>
      <c r="J4" s="7"/>
      <c r="K4" s="7"/>
      <c r="L4" s="7"/>
      <c r="M4" s="7"/>
      <c r="N4" s="2"/>
      <c r="O4" s="14"/>
      <c r="P4" s="2"/>
    </row>
    <row r="5" spans="1:16" x14ac:dyDescent="0.25">
      <c r="A5" s="8" t="s">
        <v>7</v>
      </c>
      <c r="B5" s="2"/>
      <c r="C5" s="2"/>
      <c r="D5" s="7"/>
      <c r="E5" s="2"/>
      <c r="F5" s="7"/>
      <c r="G5" s="2"/>
      <c r="H5" s="2"/>
      <c r="I5" s="7"/>
      <c r="J5" s="7"/>
      <c r="K5" s="7"/>
      <c r="L5" s="7"/>
      <c r="M5" s="7"/>
      <c r="N5" s="2"/>
      <c r="O5" s="14"/>
      <c r="P5" s="2"/>
    </row>
    <row r="6" spans="1:16" x14ac:dyDescent="0.25">
      <c r="A6" s="15" t="s">
        <v>8</v>
      </c>
      <c r="B6" s="16"/>
      <c r="C6" s="17" t="s">
        <v>9</v>
      </c>
      <c r="D6" s="18"/>
      <c r="E6" s="19" t="s">
        <v>10</v>
      </c>
      <c r="F6" s="18"/>
      <c r="G6" s="20"/>
      <c r="H6" s="20"/>
      <c r="I6" s="7"/>
      <c r="J6" s="7"/>
      <c r="K6" s="7"/>
      <c r="L6" s="7"/>
      <c r="M6" s="7"/>
      <c r="N6" s="2"/>
      <c r="O6" s="14"/>
      <c r="P6" s="2"/>
    </row>
    <row r="7" spans="1:16" x14ac:dyDescent="0.25">
      <c r="A7" s="8" t="s">
        <v>11</v>
      </c>
      <c r="B7" s="17"/>
      <c r="C7" s="17"/>
      <c r="D7" s="12"/>
      <c r="E7" s="2"/>
      <c r="F7" s="7"/>
      <c r="G7" s="2"/>
      <c r="H7" s="2"/>
      <c r="I7" s="7"/>
      <c r="J7" s="7"/>
      <c r="K7" s="7"/>
      <c r="L7" s="7"/>
      <c r="M7" s="7"/>
      <c r="N7" s="2"/>
      <c r="O7" s="14"/>
      <c r="P7" s="2"/>
    </row>
    <row r="8" spans="1:16" x14ac:dyDescent="0.25">
      <c r="A8" s="15" t="s">
        <v>12</v>
      </c>
      <c r="B8" s="21"/>
      <c r="C8" s="21"/>
      <c r="D8" s="22"/>
      <c r="E8" s="2"/>
      <c r="F8" s="7"/>
      <c r="G8" s="2"/>
      <c r="H8" s="2"/>
      <c r="I8" s="23"/>
      <c r="J8" s="23"/>
      <c r="K8" s="23"/>
      <c r="L8" s="23"/>
      <c r="M8" s="23"/>
      <c r="N8" s="24"/>
      <c r="O8" s="25"/>
      <c r="P8" s="24"/>
    </row>
    <row r="9" spans="1:16" x14ac:dyDescent="0.25">
      <c r="A9" s="8" t="s">
        <v>13</v>
      </c>
      <c r="B9" s="17"/>
      <c r="C9" s="2"/>
      <c r="D9" s="7"/>
      <c r="E9" s="14"/>
      <c r="F9" s="7"/>
      <c r="G9" s="2"/>
      <c r="H9" s="2"/>
      <c r="I9" s="7"/>
      <c r="J9" s="7"/>
      <c r="K9" s="7"/>
      <c r="L9" s="7"/>
      <c r="M9" s="7"/>
      <c r="N9" s="14"/>
      <c r="O9" s="2"/>
      <c r="P9" s="2"/>
    </row>
    <row r="10" spans="1:16" ht="30" x14ac:dyDescent="0.25">
      <c r="A10" s="26"/>
      <c r="B10" s="27"/>
      <c r="C10" s="27"/>
      <c r="D10" s="26"/>
      <c r="E10" s="28"/>
      <c r="F10" s="26"/>
      <c r="G10" s="27"/>
      <c r="H10" s="29" t="s">
        <v>14</v>
      </c>
      <c r="I10" s="30"/>
      <c r="J10" s="31" t="s">
        <v>15</v>
      </c>
      <c r="K10" s="26"/>
      <c r="L10" s="26"/>
      <c r="M10" s="26"/>
      <c r="N10" s="32" t="s">
        <v>16</v>
      </c>
      <c r="O10" s="32" t="s">
        <v>17</v>
      </c>
      <c r="P10" s="2"/>
    </row>
    <row r="11" spans="1:16" x14ac:dyDescent="0.25">
      <c r="A11" s="33" t="s">
        <v>18</v>
      </c>
      <c r="B11" s="34" t="s">
        <v>19</v>
      </c>
      <c r="C11" s="34" t="s">
        <v>20</v>
      </c>
      <c r="D11" s="35" t="s">
        <v>21</v>
      </c>
      <c r="E11" s="33" t="s">
        <v>22</v>
      </c>
      <c r="F11" s="34" t="s">
        <v>23</v>
      </c>
      <c r="G11" s="34" t="s">
        <v>24</v>
      </c>
      <c r="H11" s="33" t="s">
        <v>25</v>
      </c>
      <c r="I11" s="34" t="s">
        <v>26</v>
      </c>
      <c r="J11" s="34" t="s">
        <v>27</v>
      </c>
      <c r="K11" s="34" t="s">
        <v>28</v>
      </c>
      <c r="L11" s="34" t="s">
        <v>29</v>
      </c>
      <c r="M11" s="34" t="s">
        <v>75</v>
      </c>
      <c r="N11" s="34" t="s">
        <v>30</v>
      </c>
      <c r="O11" s="34" t="s">
        <v>31</v>
      </c>
      <c r="P11" s="62" t="s">
        <v>76</v>
      </c>
    </row>
    <row r="12" spans="1:16" x14ac:dyDescent="0.25">
      <c r="A12">
        <v>16</v>
      </c>
      <c r="B12" t="s">
        <v>38</v>
      </c>
      <c r="C12" t="s">
        <v>77</v>
      </c>
      <c r="D12">
        <v>59</v>
      </c>
      <c r="E12" s="37">
        <f t="shared" ref="E12:E31" si="0">D12+$F$4</f>
        <v>45713</v>
      </c>
      <c r="F12">
        <v>61</v>
      </c>
      <c r="G12" s="37">
        <f t="shared" ref="G12:G31" si="1">F12+$F$4</f>
        <v>45715</v>
      </c>
      <c r="H12" s="38">
        <v>192.5</v>
      </c>
      <c r="I12" s="38">
        <v>95</v>
      </c>
      <c r="J12" s="39">
        <v>0.06</v>
      </c>
      <c r="K12" s="38">
        <v>62500</v>
      </c>
      <c r="L12" s="39">
        <v>1.05</v>
      </c>
      <c r="M12" s="39">
        <v>0.25</v>
      </c>
      <c r="N12" s="39">
        <v>21.5</v>
      </c>
      <c r="O12" s="38">
        <v>10379.11</v>
      </c>
      <c r="P12" t="s">
        <v>78</v>
      </c>
    </row>
    <row r="13" spans="1:16" x14ac:dyDescent="0.25">
      <c r="A13">
        <v>19</v>
      </c>
      <c r="B13" t="s">
        <v>32</v>
      </c>
      <c r="C13" t="s">
        <v>40</v>
      </c>
      <c r="D13">
        <v>59</v>
      </c>
      <c r="E13" s="37">
        <f t="shared" si="0"/>
        <v>45713</v>
      </c>
      <c r="F13">
        <v>60</v>
      </c>
      <c r="G13" s="37">
        <f t="shared" si="1"/>
        <v>45714</v>
      </c>
      <c r="H13" s="38">
        <v>187.5</v>
      </c>
      <c r="I13" s="38">
        <v>90</v>
      </c>
      <c r="J13" s="39">
        <v>0.01</v>
      </c>
      <c r="K13" s="38">
        <v>56854.75</v>
      </c>
      <c r="L13" s="39">
        <v>1.34</v>
      </c>
      <c r="M13" s="39">
        <v>0</v>
      </c>
      <c r="N13" s="39">
        <v>21.58</v>
      </c>
      <c r="O13" s="38">
        <v>10284.91</v>
      </c>
      <c r="P13" t="s">
        <v>79</v>
      </c>
    </row>
    <row r="14" spans="1:16" x14ac:dyDescent="0.25">
      <c r="A14">
        <v>6</v>
      </c>
      <c r="B14" t="s">
        <v>34</v>
      </c>
      <c r="C14" t="s">
        <v>45</v>
      </c>
      <c r="D14">
        <v>55</v>
      </c>
      <c r="E14" s="37">
        <f t="shared" si="0"/>
        <v>45709</v>
      </c>
      <c r="F14">
        <v>56</v>
      </c>
      <c r="G14" s="37">
        <f t="shared" si="1"/>
        <v>45710</v>
      </c>
      <c r="H14" s="38">
        <v>187.5</v>
      </c>
      <c r="I14" s="38">
        <v>85</v>
      </c>
      <c r="J14" s="39">
        <v>0.03</v>
      </c>
      <c r="K14" s="38">
        <v>58871</v>
      </c>
      <c r="L14" s="39">
        <v>1.08</v>
      </c>
      <c r="M14" s="39">
        <v>0</v>
      </c>
      <c r="N14" s="39">
        <v>20.75</v>
      </c>
      <c r="O14" s="38">
        <v>10031.75</v>
      </c>
      <c r="P14" t="s">
        <v>79</v>
      </c>
    </row>
    <row r="15" spans="1:16" x14ac:dyDescent="0.25">
      <c r="A15">
        <v>17</v>
      </c>
      <c r="B15" t="s">
        <v>70</v>
      </c>
      <c r="C15" t="s">
        <v>47</v>
      </c>
      <c r="D15">
        <v>57</v>
      </c>
      <c r="E15" s="37">
        <f t="shared" si="0"/>
        <v>45711</v>
      </c>
      <c r="F15">
        <v>58</v>
      </c>
      <c r="G15" s="37">
        <f t="shared" si="1"/>
        <v>45712</v>
      </c>
      <c r="H15" s="38">
        <v>185</v>
      </c>
      <c r="I15" s="38">
        <v>80</v>
      </c>
      <c r="J15" s="39">
        <v>0.02</v>
      </c>
      <c r="K15" s="38">
        <v>54838.5</v>
      </c>
      <c r="L15" s="39">
        <v>1.22</v>
      </c>
      <c r="M15" s="39">
        <v>0</v>
      </c>
      <c r="N15" s="39">
        <v>20.98</v>
      </c>
      <c r="O15" s="38">
        <v>9995.49</v>
      </c>
      <c r="P15" t="s">
        <v>80</v>
      </c>
    </row>
    <row r="16" spans="1:16" x14ac:dyDescent="0.25">
      <c r="A16">
        <v>11</v>
      </c>
      <c r="B16" t="s">
        <v>43</v>
      </c>
      <c r="C16" t="s">
        <v>81</v>
      </c>
      <c r="D16">
        <v>58</v>
      </c>
      <c r="E16" s="37">
        <f t="shared" si="0"/>
        <v>45712</v>
      </c>
      <c r="F16">
        <v>63</v>
      </c>
      <c r="G16" s="37">
        <f t="shared" si="1"/>
        <v>45717</v>
      </c>
      <c r="H16" s="38">
        <v>180</v>
      </c>
      <c r="I16" s="38">
        <v>85</v>
      </c>
      <c r="J16" s="39">
        <v>0.01</v>
      </c>
      <c r="K16" s="38">
        <v>58467.5</v>
      </c>
      <c r="L16" s="39">
        <v>1.1200000000000001</v>
      </c>
      <c r="M16" s="39">
        <v>0</v>
      </c>
      <c r="N16" s="39">
        <v>20.78</v>
      </c>
      <c r="O16" s="38">
        <v>9931.06</v>
      </c>
      <c r="P16" t="s">
        <v>82</v>
      </c>
    </row>
    <row r="17" spans="1:16" x14ac:dyDescent="0.25">
      <c r="A17">
        <v>12</v>
      </c>
      <c r="B17" t="s">
        <v>55</v>
      </c>
      <c r="C17" t="s">
        <v>56</v>
      </c>
      <c r="D17">
        <v>58</v>
      </c>
      <c r="E17" s="37">
        <f t="shared" si="0"/>
        <v>45712</v>
      </c>
      <c r="F17">
        <v>58</v>
      </c>
      <c r="G17" s="37">
        <f t="shared" si="1"/>
        <v>45712</v>
      </c>
      <c r="H17" s="38">
        <v>182.5</v>
      </c>
      <c r="I17" s="38">
        <v>90</v>
      </c>
      <c r="J17" s="39">
        <v>0.03</v>
      </c>
      <c r="K17" s="38">
        <v>57661.25</v>
      </c>
      <c r="L17" s="39">
        <v>1.06</v>
      </c>
      <c r="M17" s="39">
        <v>0</v>
      </c>
      <c r="N17" s="39">
        <v>21.9</v>
      </c>
      <c r="O17" s="38">
        <v>9919.6299999999992</v>
      </c>
      <c r="P17" t="s">
        <v>82</v>
      </c>
    </row>
    <row r="18" spans="1:16" x14ac:dyDescent="0.25">
      <c r="A18">
        <v>20</v>
      </c>
      <c r="B18" t="s">
        <v>32</v>
      </c>
      <c r="C18" t="s">
        <v>33</v>
      </c>
      <c r="D18">
        <v>60</v>
      </c>
      <c r="E18" s="37">
        <f t="shared" si="0"/>
        <v>45714</v>
      </c>
      <c r="F18">
        <v>63</v>
      </c>
      <c r="G18" s="37">
        <f t="shared" si="1"/>
        <v>45717</v>
      </c>
      <c r="H18" s="38">
        <v>177.5</v>
      </c>
      <c r="I18" s="38">
        <v>77.5</v>
      </c>
      <c r="J18" s="39">
        <v>0.03</v>
      </c>
      <c r="K18" s="38">
        <v>54032.25</v>
      </c>
      <c r="L18" s="39">
        <v>1.1399999999999999</v>
      </c>
      <c r="M18" s="39">
        <v>0</v>
      </c>
      <c r="N18" s="39">
        <v>20.7</v>
      </c>
      <c r="O18" s="38">
        <v>9768.6299999999992</v>
      </c>
      <c r="P18" t="s">
        <v>83</v>
      </c>
    </row>
    <row r="19" spans="1:16" x14ac:dyDescent="0.25">
      <c r="A19">
        <v>10</v>
      </c>
      <c r="B19" t="s">
        <v>70</v>
      </c>
      <c r="C19" t="s">
        <v>49</v>
      </c>
      <c r="D19">
        <v>59</v>
      </c>
      <c r="E19" s="37">
        <f t="shared" si="0"/>
        <v>45713</v>
      </c>
      <c r="F19">
        <v>62</v>
      </c>
      <c r="G19" s="37">
        <f t="shared" si="1"/>
        <v>45716</v>
      </c>
      <c r="H19" s="38">
        <v>187.5</v>
      </c>
      <c r="I19" s="38">
        <v>90</v>
      </c>
      <c r="J19" s="39">
        <v>0.04</v>
      </c>
      <c r="K19" s="38">
        <v>60080.75</v>
      </c>
      <c r="L19" s="39">
        <v>1.17</v>
      </c>
      <c r="M19" s="39">
        <v>0.5</v>
      </c>
      <c r="N19" s="39">
        <v>21.65</v>
      </c>
      <c r="O19" s="38">
        <v>9643.09</v>
      </c>
      <c r="P19" t="s">
        <v>83</v>
      </c>
    </row>
    <row r="20" spans="1:16" x14ac:dyDescent="0.25">
      <c r="A20">
        <v>13</v>
      </c>
      <c r="B20" t="s">
        <v>36</v>
      </c>
      <c r="C20" t="s">
        <v>53</v>
      </c>
      <c r="D20">
        <v>58</v>
      </c>
      <c r="E20" s="37">
        <f t="shared" si="0"/>
        <v>45712</v>
      </c>
      <c r="F20">
        <v>59</v>
      </c>
      <c r="G20" s="37">
        <f t="shared" si="1"/>
        <v>45713</v>
      </c>
      <c r="H20" s="38">
        <v>175</v>
      </c>
      <c r="I20" s="38">
        <v>82.5</v>
      </c>
      <c r="J20" s="39">
        <v>0.04</v>
      </c>
      <c r="K20" s="38">
        <v>58467.75</v>
      </c>
      <c r="L20" s="39">
        <v>1.1499999999999999</v>
      </c>
      <c r="M20" s="39">
        <v>0</v>
      </c>
      <c r="N20" s="39">
        <v>20.6</v>
      </c>
      <c r="O20" s="38">
        <v>9573.39</v>
      </c>
      <c r="P20" t="s">
        <v>83</v>
      </c>
    </row>
    <row r="21" spans="1:16" x14ac:dyDescent="0.25">
      <c r="A21">
        <v>15</v>
      </c>
      <c r="B21" t="s">
        <v>36</v>
      </c>
      <c r="C21" t="s">
        <v>48</v>
      </c>
      <c r="D21">
        <v>62</v>
      </c>
      <c r="E21" s="37">
        <f t="shared" si="0"/>
        <v>45716</v>
      </c>
      <c r="F21">
        <v>62</v>
      </c>
      <c r="G21" s="37">
        <f t="shared" si="1"/>
        <v>45716</v>
      </c>
      <c r="H21" s="38">
        <v>182.5</v>
      </c>
      <c r="I21" s="38">
        <v>90</v>
      </c>
      <c r="J21" s="39">
        <v>0</v>
      </c>
      <c r="K21" s="38">
        <v>52016.25</v>
      </c>
      <c r="L21" s="39">
        <v>1.26</v>
      </c>
      <c r="M21" s="39">
        <v>0.25</v>
      </c>
      <c r="N21" s="39">
        <v>22.9</v>
      </c>
      <c r="O21" s="38">
        <v>9505.27</v>
      </c>
      <c r="P21" t="s">
        <v>83</v>
      </c>
    </row>
    <row r="22" spans="1:16" x14ac:dyDescent="0.25">
      <c r="A22">
        <v>8</v>
      </c>
      <c r="B22" t="s">
        <v>50</v>
      </c>
      <c r="C22" t="s">
        <v>103</v>
      </c>
      <c r="D22">
        <v>59</v>
      </c>
      <c r="E22" s="37">
        <f t="shared" si="0"/>
        <v>45713</v>
      </c>
      <c r="F22">
        <v>61</v>
      </c>
      <c r="G22" s="37">
        <f t="shared" si="1"/>
        <v>45715</v>
      </c>
      <c r="H22" s="38">
        <v>186.25</v>
      </c>
      <c r="I22" s="38">
        <v>77.5</v>
      </c>
      <c r="J22" s="39">
        <v>0</v>
      </c>
      <c r="K22" s="38">
        <v>59274</v>
      </c>
      <c r="L22" s="39">
        <v>1.23</v>
      </c>
      <c r="M22" s="39">
        <v>0</v>
      </c>
      <c r="N22" s="39">
        <v>20.9</v>
      </c>
      <c r="O22" s="38">
        <v>9499.2800000000007</v>
      </c>
      <c r="P22" t="s">
        <v>83</v>
      </c>
    </row>
    <row r="23" spans="1:16" x14ac:dyDescent="0.25">
      <c r="A23">
        <v>9</v>
      </c>
      <c r="B23" t="s">
        <v>70</v>
      </c>
      <c r="C23" t="s">
        <v>41</v>
      </c>
      <c r="D23">
        <v>60</v>
      </c>
      <c r="E23" s="37">
        <f t="shared" si="0"/>
        <v>45714</v>
      </c>
      <c r="F23">
        <v>62</v>
      </c>
      <c r="G23" s="37">
        <f t="shared" si="1"/>
        <v>45716</v>
      </c>
      <c r="H23" s="38">
        <v>180</v>
      </c>
      <c r="I23" s="38">
        <v>80</v>
      </c>
      <c r="J23" s="39">
        <v>0.06</v>
      </c>
      <c r="K23" s="38">
        <v>58467.75</v>
      </c>
      <c r="L23" s="39">
        <v>1.21</v>
      </c>
      <c r="M23" s="39">
        <v>0</v>
      </c>
      <c r="N23" s="39">
        <v>21.05</v>
      </c>
      <c r="O23" s="38">
        <v>9423.27</v>
      </c>
      <c r="P23" t="s">
        <v>83</v>
      </c>
    </row>
    <row r="24" spans="1:16" x14ac:dyDescent="0.25">
      <c r="A24">
        <v>4</v>
      </c>
      <c r="B24" t="s">
        <v>34</v>
      </c>
      <c r="C24" t="s">
        <v>42</v>
      </c>
      <c r="D24">
        <v>62</v>
      </c>
      <c r="E24" s="37">
        <f t="shared" si="0"/>
        <v>45716</v>
      </c>
      <c r="F24">
        <v>63</v>
      </c>
      <c r="G24" s="37">
        <f t="shared" si="1"/>
        <v>45717</v>
      </c>
      <c r="H24" s="38">
        <v>187.5</v>
      </c>
      <c r="I24" s="38">
        <v>82.5</v>
      </c>
      <c r="J24" s="39">
        <v>7.0000000000000007E-2</v>
      </c>
      <c r="K24" s="38">
        <v>57661.5</v>
      </c>
      <c r="L24" s="39">
        <v>1.08</v>
      </c>
      <c r="M24" s="39">
        <v>0</v>
      </c>
      <c r="N24" s="39">
        <v>22.95</v>
      </c>
      <c r="O24" s="38">
        <v>9301.5499999999993</v>
      </c>
      <c r="P24" t="s">
        <v>84</v>
      </c>
    </row>
    <row r="25" spans="1:16" x14ac:dyDescent="0.25">
      <c r="A25">
        <v>3</v>
      </c>
      <c r="B25" t="s">
        <v>34</v>
      </c>
      <c r="C25" t="s">
        <v>37</v>
      </c>
      <c r="D25">
        <v>61</v>
      </c>
      <c r="E25" s="37">
        <f t="shared" si="0"/>
        <v>45715</v>
      </c>
      <c r="F25">
        <v>62</v>
      </c>
      <c r="G25" s="37">
        <f t="shared" si="1"/>
        <v>45716</v>
      </c>
      <c r="H25" s="38">
        <v>185</v>
      </c>
      <c r="I25" s="38">
        <v>90</v>
      </c>
      <c r="J25" s="39">
        <v>0</v>
      </c>
      <c r="K25" s="38">
        <v>54032.5</v>
      </c>
      <c r="L25" s="39">
        <v>1.27</v>
      </c>
      <c r="M25" s="39">
        <v>0</v>
      </c>
      <c r="N25" s="39">
        <v>21.43</v>
      </c>
      <c r="O25" s="38">
        <v>8980.68</v>
      </c>
      <c r="P25" t="s">
        <v>85</v>
      </c>
    </row>
    <row r="26" spans="1:16" x14ac:dyDescent="0.25">
      <c r="A26">
        <v>2</v>
      </c>
      <c r="B26" t="s">
        <v>34</v>
      </c>
      <c r="C26" t="s">
        <v>46</v>
      </c>
      <c r="D26">
        <v>59</v>
      </c>
      <c r="E26" s="37">
        <f t="shared" si="0"/>
        <v>45713</v>
      </c>
      <c r="F26">
        <v>58</v>
      </c>
      <c r="G26" s="37">
        <f t="shared" si="1"/>
        <v>45712</v>
      </c>
      <c r="H26" s="38">
        <v>177.5</v>
      </c>
      <c r="I26" s="38">
        <v>77.5</v>
      </c>
      <c r="J26" s="39">
        <v>0</v>
      </c>
      <c r="K26" s="38">
        <v>54839</v>
      </c>
      <c r="L26" s="39">
        <v>1.27</v>
      </c>
      <c r="M26" s="39">
        <v>0</v>
      </c>
      <c r="N26" s="39">
        <v>20.8</v>
      </c>
      <c r="O26" s="38">
        <v>8958.16</v>
      </c>
      <c r="P26" t="s">
        <v>85</v>
      </c>
    </row>
    <row r="27" spans="1:16" x14ac:dyDescent="0.25">
      <c r="A27">
        <v>7</v>
      </c>
      <c r="B27" t="s">
        <v>34</v>
      </c>
      <c r="C27" t="s">
        <v>54</v>
      </c>
      <c r="D27">
        <v>59</v>
      </c>
      <c r="E27" s="37">
        <f t="shared" si="0"/>
        <v>45713</v>
      </c>
      <c r="F27">
        <v>62</v>
      </c>
      <c r="G27" s="37">
        <f t="shared" si="1"/>
        <v>45716</v>
      </c>
      <c r="H27" s="38">
        <v>192.5</v>
      </c>
      <c r="I27" s="38">
        <v>100</v>
      </c>
      <c r="J27" s="39">
        <v>0.01</v>
      </c>
      <c r="K27" s="38">
        <v>55242.25</v>
      </c>
      <c r="L27" s="39">
        <v>1.1399999999999999</v>
      </c>
      <c r="M27" s="39">
        <v>0</v>
      </c>
      <c r="N27" s="39">
        <v>20.63</v>
      </c>
      <c r="O27" s="38">
        <v>8956.49</v>
      </c>
      <c r="P27" t="s">
        <v>85</v>
      </c>
    </row>
    <row r="28" spans="1:16" x14ac:dyDescent="0.25">
      <c r="A28">
        <v>14</v>
      </c>
      <c r="B28" t="s">
        <v>36</v>
      </c>
      <c r="C28" t="s">
        <v>72</v>
      </c>
      <c r="D28">
        <v>62</v>
      </c>
      <c r="E28" s="37">
        <f t="shared" si="0"/>
        <v>45716</v>
      </c>
      <c r="F28">
        <v>62</v>
      </c>
      <c r="G28" s="37">
        <f t="shared" si="1"/>
        <v>45716</v>
      </c>
      <c r="H28" s="38">
        <v>177.5</v>
      </c>
      <c r="I28" s="38">
        <v>77.5</v>
      </c>
      <c r="J28" s="39">
        <v>0</v>
      </c>
      <c r="K28" s="38">
        <v>56854.75</v>
      </c>
      <c r="L28" s="39">
        <v>1.18</v>
      </c>
      <c r="M28" s="39">
        <v>0</v>
      </c>
      <c r="N28" s="39">
        <v>20.8</v>
      </c>
      <c r="O28" s="38">
        <v>8748.58</v>
      </c>
      <c r="P28" t="s">
        <v>86</v>
      </c>
    </row>
    <row r="29" spans="1:16" x14ac:dyDescent="0.25">
      <c r="A29">
        <v>1</v>
      </c>
      <c r="B29" t="s">
        <v>34</v>
      </c>
      <c r="C29" t="s">
        <v>52</v>
      </c>
      <c r="D29">
        <v>57</v>
      </c>
      <c r="E29" s="37">
        <f t="shared" si="0"/>
        <v>45711</v>
      </c>
      <c r="F29">
        <v>58</v>
      </c>
      <c r="G29" s="37">
        <f t="shared" si="1"/>
        <v>45712</v>
      </c>
      <c r="H29" s="38">
        <v>185</v>
      </c>
      <c r="I29" s="38">
        <v>90</v>
      </c>
      <c r="J29" s="39">
        <v>0.02</v>
      </c>
      <c r="K29" s="38">
        <v>51209.75</v>
      </c>
      <c r="L29" s="39">
        <v>1.1000000000000001</v>
      </c>
      <c r="M29" s="39">
        <v>0</v>
      </c>
      <c r="N29" s="39">
        <v>21.28</v>
      </c>
      <c r="O29" s="38">
        <v>8924.2900000000009</v>
      </c>
      <c r="P29" t="s">
        <v>87</v>
      </c>
    </row>
    <row r="30" spans="1:16" x14ac:dyDescent="0.25">
      <c r="A30">
        <v>5</v>
      </c>
      <c r="B30" t="s">
        <v>34</v>
      </c>
      <c r="C30" t="s">
        <v>35</v>
      </c>
      <c r="D30">
        <v>56</v>
      </c>
      <c r="E30" s="37">
        <f t="shared" si="0"/>
        <v>45710</v>
      </c>
      <c r="F30">
        <v>60</v>
      </c>
      <c r="G30" s="37">
        <f t="shared" si="1"/>
        <v>45714</v>
      </c>
      <c r="H30" s="38">
        <v>195</v>
      </c>
      <c r="I30" s="38">
        <v>92.5</v>
      </c>
      <c r="J30" s="39">
        <v>0.02</v>
      </c>
      <c r="K30" s="38">
        <v>55645</v>
      </c>
      <c r="L30" s="39">
        <v>1.1599999999999999</v>
      </c>
      <c r="M30" s="39">
        <v>0</v>
      </c>
      <c r="N30" s="39">
        <v>22.2</v>
      </c>
      <c r="O30" s="38">
        <v>8231.8700000000008</v>
      </c>
      <c r="P30" t="s">
        <v>88</v>
      </c>
    </row>
    <row r="31" spans="1:16" x14ac:dyDescent="0.25">
      <c r="A31">
        <v>18</v>
      </c>
      <c r="B31" t="s">
        <v>51</v>
      </c>
      <c r="C31" t="s">
        <v>73</v>
      </c>
      <c r="D31">
        <v>57</v>
      </c>
      <c r="E31" s="37">
        <f t="shared" si="0"/>
        <v>45711</v>
      </c>
      <c r="F31">
        <v>59</v>
      </c>
      <c r="G31" s="37">
        <f t="shared" si="1"/>
        <v>45713</v>
      </c>
      <c r="H31" s="38">
        <v>187.5</v>
      </c>
      <c r="I31" s="38">
        <v>82.5</v>
      </c>
      <c r="J31" s="39">
        <v>0.02</v>
      </c>
      <c r="K31" s="38">
        <v>57258</v>
      </c>
      <c r="L31" s="39">
        <v>0.84</v>
      </c>
      <c r="M31" s="39">
        <v>0</v>
      </c>
      <c r="N31" s="39">
        <v>21.58</v>
      </c>
      <c r="O31" s="38">
        <v>7657.03</v>
      </c>
      <c r="P31" t="s">
        <v>89</v>
      </c>
    </row>
    <row r="33" spans="1:16" x14ac:dyDescent="0.25">
      <c r="A33" s="7"/>
      <c r="B33" s="40"/>
      <c r="C33" s="40"/>
      <c r="D33" s="41"/>
      <c r="E33" s="42"/>
      <c r="F33" s="43"/>
      <c r="G33" s="42"/>
      <c r="H33" s="44"/>
      <c r="I33" s="44"/>
      <c r="J33" s="41"/>
      <c r="K33" s="41"/>
      <c r="L33" s="41"/>
      <c r="M33" s="41"/>
      <c r="N33" s="41"/>
      <c r="O33" s="41"/>
      <c r="P33" s="41"/>
    </row>
    <row r="34" spans="1:16" x14ac:dyDescent="0.25">
      <c r="A34" s="2"/>
      <c r="B34" s="2"/>
      <c r="C34" s="2"/>
      <c r="D34" s="2"/>
      <c r="E34" s="2"/>
      <c r="F34" s="2"/>
      <c r="G34" s="2"/>
      <c r="H34" s="45" t="s">
        <v>14</v>
      </c>
      <c r="I34" s="46"/>
      <c r="J34" s="31" t="s">
        <v>15</v>
      </c>
      <c r="K34" s="2"/>
      <c r="L34" s="2"/>
      <c r="N34" s="2"/>
      <c r="O34" s="47" t="s">
        <v>17</v>
      </c>
    </row>
    <row r="35" spans="1:16" x14ac:dyDescent="0.25">
      <c r="A35" s="26"/>
      <c r="B35" s="27"/>
      <c r="C35" s="27"/>
      <c r="D35" s="34" t="s">
        <v>21</v>
      </c>
      <c r="E35" s="33" t="s">
        <v>22</v>
      </c>
      <c r="F35" s="34" t="s">
        <v>23</v>
      </c>
      <c r="G35" s="33" t="s">
        <v>24</v>
      </c>
      <c r="H35" s="33" t="s">
        <v>25</v>
      </c>
      <c r="I35" s="34" t="s">
        <v>26</v>
      </c>
      <c r="J35" s="36" t="s">
        <v>27</v>
      </c>
      <c r="K35" s="34" t="s">
        <v>28</v>
      </c>
      <c r="L35" s="35" t="s">
        <v>29</v>
      </c>
      <c r="M35" s="34" t="s">
        <v>75</v>
      </c>
      <c r="N35" s="34" t="s">
        <v>57</v>
      </c>
      <c r="O35" s="34" t="s">
        <v>31</v>
      </c>
    </row>
    <row r="36" spans="1:16" x14ac:dyDescent="0.25">
      <c r="A36" s="26"/>
      <c r="B36" s="27"/>
      <c r="C36" s="47" t="s">
        <v>58</v>
      </c>
      <c r="D36" s="48">
        <f t="shared" ref="D36:O36" si="2">AVERAGE(D12:D31)</f>
        <v>58.85</v>
      </c>
      <c r="E36" s="49">
        <f t="shared" si="2"/>
        <v>45712.85</v>
      </c>
      <c r="F36" s="48">
        <f t="shared" si="2"/>
        <v>60.45</v>
      </c>
      <c r="G36" s="49">
        <f t="shared" si="2"/>
        <v>45714.45</v>
      </c>
      <c r="H36" s="48">
        <f t="shared" si="2"/>
        <v>184.5625</v>
      </c>
      <c r="I36" s="48">
        <f t="shared" si="2"/>
        <v>85.75</v>
      </c>
      <c r="J36" s="50">
        <f t="shared" si="2"/>
        <v>2.3500000000000004E-2</v>
      </c>
      <c r="K36" s="48">
        <f t="shared" si="2"/>
        <v>56713.724999999999</v>
      </c>
      <c r="L36" s="50">
        <f t="shared" si="2"/>
        <v>1.1535000000000002</v>
      </c>
      <c r="M36" s="50">
        <f t="shared" si="2"/>
        <v>0.05</v>
      </c>
      <c r="N36" s="48">
        <f t="shared" si="2"/>
        <v>21.348000000000003</v>
      </c>
      <c r="O36" s="48">
        <f t="shared" si="2"/>
        <v>9385.6764999999996</v>
      </c>
    </row>
    <row r="37" spans="1:16" x14ac:dyDescent="0.25">
      <c r="A37" s="26"/>
      <c r="B37" s="27"/>
      <c r="C37" s="47" t="s">
        <v>59</v>
      </c>
      <c r="D37" s="51"/>
      <c r="E37" s="52"/>
      <c r="F37" s="51"/>
      <c r="G37" s="52"/>
      <c r="H37" s="53">
        <v>9.3073999999999995</v>
      </c>
      <c r="I37" s="53">
        <v>8.7265300000000003</v>
      </c>
      <c r="J37" s="53">
        <v>5.3769999999999998E-2</v>
      </c>
      <c r="K37" s="51">
        <v>6990.2433300000002</v>
      </c>
      <c r="L37" s="53">
        <v>0.23025000000000001</v>
      </c>
      <c r="M37" s="53">
        <v>0.29054999999999997</v>
      </c>
      <c r="N37" s="51">
        <v>1.7519</v>
      </c>
      <c r="O37" s="51">
        <v>1050.1569500000001</v>
      </c>
    </row>
    <row r="38" spans="1:16" x14ac:dyDescent="0.25">
      <c r="A38" s="26"/>
      <c r="B38" s="27"/>
      <c r="C38" s="47" t="s">
        <v>60</v>
      </c>
      <c r="D38" s="54"/>
      <c r="E38" s="52"/>
      <c r="F38" s="54"/>
      <c r="G38" s="52"/>
      <c r="H38" s="53">
        <v>3.56</v>
      </c>
      <c r="I38" s="53">
        <v>7.19</v>
      </c>
      <c r="J38" s="53">
        <v>166.01</v>
      </c>
      <c r="K38" s="54">
        <v>8.6999999999999993</v>
      </c>
      <c r="L38" s="53">
        <v>14.12</v>
      </c>
      <c r="M38" s="53">
        <v>410.39</v>
      </c>
      <c r="N38" s="54">
        <v>5.8</v>
      </c>
      <c r="O38" s="54">
        <v>7.9</v>
      </c>
    </row>
    <row r="39" spans="1:16" x14ac:dyDescent="0.25">
      <c r="A39" s="26"/>
      <c r="B39" s="27"/>
      <c r="C39" s="47" t="s">
        <v>61</v>
      </c>
      <c r="D39" s="48">
        <f t="shared" ref="D39:O39" si="3">MAX(D12:D31)</f>
        <v>62</v>
      </c>
      <c r="E39" s="49">
        <f t="shared" si="3"/>
        <v>45716</v>
      </c>
      <c r="F39" s="48">
        <f t="shared" si="3"/>
        <v>63</v>
      </c>
      <c r="G39" s="49">
        <f t="shared" si="3"/>
        <v>45717</v>
      </c>
      <c r="H39" s="48">
        <f t="shared" si="3"/>
        <v>195</v>
      </c>
      <c r="I39" s="48">
        <f t="shared" si="3"/>
        <v>100</v>
      </c>
      <c r="J39" s="50">
        <f t="shared" si="3"/>
        <v>7.0000000000000007E-2</v>
      </c>
      <c r="K39" s="48">
        <f t="shared" si="3"/>
        <v>62500</v>
      </c>
      <c r="L39" s="50">
        <f t="shared" si="3"/>
        <v>1.34</v>
      </c>
      <c r="M39" s="50">
        <f t="shared" si="3"/>
        <v>0.5</v>
      </c>
      <c r="N39" s="48">
        <f t="shared" si="3"/>
        <v>22.95</v>
      </c>
      <c r="O39" s="48">
        <f t="shared" si="3"/>
        <v>10379.11</v>
      </c>
    </row>
    <row r="40" spans="1:16" x14ac:dyDescent="0.25">
      <c r="A40" s="26"/>
      <c r="B40" s="27"/>
      <c r="C40" s="47" t="s">
        <v>62</v>
      </c>
      <c r="D40" s="48">
        <f t="shared" ref="D40:O40" si="4">MIN(D12:D31)</f>
        <v>55</v>
      </c>
      <c r="E40" s="49">
        <f t="shared" si="4"/>
        <v>45709</v>
      </c>
      <c r="F40" s="48">
        <f t="shared" si="4"/>
        <v>56</v>
      </c>
      <c r="G40" s="49">
        <f t="shared" si="4"/>
        <v>45710</v>
      </c>
      <c r="H40" s="48">
        <f t="shared" si="4"/>
        <v>175</v>
      </c>
      <c r="I40" s="48">
        <f t="shared" si="4"/>
        <v>77.5</v>
      </c>
      <c r="J40" s="50">
        <f t="shared" si="4"/>
        <v>0</v>
      </c>
      <c r="K40" s="48">
        <f t="shared" si="4"/>
        <v>51209.75</v>
      </c>
      <c r="L40" s="50">
        <f t="shared" si="4"/>
        <v>0.84</v>
      </c>
      <c r="M40" s="50">
        <f t="shared" si="4"/>
        <v>0</v>
      </c>
      <c r="N40" s="48">
        <f t="shared" si="4"/>
        <v>20.6</v>
      </c>
      <c r="O40" s="48">
        <f t="shared" si="4"/>
        <v>7657.03</v>
      </c>
    </row>
    <row r="41" spans="1:16" ht="18.75" x14ac:dyDescent="0.3">
      <c r="A41" s="55"/>
      <c r="B41" s="56"/>
      <c r="C41" s="57"/>
      <c r="D41" s="58"/>
      <c r="E41" s="58"/>
      <c r="F41" s="58"/>
      <c r="G41" s="59"/>
      <c r="H41" s="58" t="s">
        <v>63</v>
      </c>
      <c r="I41" s="58" t="s">
        <v>63</v>
      </c>
      <c r="J41" s="58" t="s">
        <v>63</v>
      </c>
      <c r="K41" s="58" t="s">
        <v>64</v>
      </c>
      <c r="L41" s="58" t="s">
        <v>64</v>
      </c>
      <c r="M41" s="58" t="s">
        <v>64</v>
      </c>
      <c r="N41" s="58" t="s">
        <v>64</v>
      </c>
      <c r="O41" s="58" t="s">
        <v>63</v>
      </c>
    </row>
    <row r="42" spans="1:16" x14ac:dyDescent="0.25">
      <c r="A42" s="7"/>
      <c r="B42" s="21" t="s">
        <v>65</v>
      </c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</row>
    <row r="43" spans="1:16" x14ac:dyDescent="0.25">
      <c r="A43" s="7"/>
      <c r="B43" s="64" t="s">
        <v>66</v>
      </c>
      <c r="C43" s="64"/>
      <c r="D43" s="64"/>
      <c r="E43" s="64"/>
      <c r="F43" s="64"/>
      <c r="G43" s="65"/>
      <c r="H43" s="65"/>
      <c r="I43" s="65"/>
      <c r="J43" s="22"/>
      <c r="K43" s="22"/>
      <c r="L43" s="22"/>
      <c r="M43" s="22"/>
      <c r="N43" s="22"/>
      <c r="O43" s="22"/>
      <c r="P43" s="22"/>
    </row>
    <row r="44" spans="1:16" x14ac:dyDescent="0.25">
      <c r="A44" s="7"/>
      <c r="B44" s="64" t="s">
        <v>67</v>
      </c>
      <c r="C44" s="64"/>
      <c r="D44" s="64"/>
      <c r="E44" s="64"/>
      <c r="F44" s="22"/>
      <c r="G44" s="21"/>
      <c r="H44" s="21"/>
      <c r="I44" s="21"/>
      <c r="J44" s="22"/>
      <c r="K44" s="22"/>
      <c r="L44" s="22"/>
      <c r="M44" s="22"/>
      <c r="N44" s="22"/>
      <c r="O44" s="22"/>
      <c r="P44" s="22"/>
    </row>
    <row r="45" spans="1:16" x14ac:dyDescent="0.25">
      <c r="A45" s="7"/>
      <c r="B45" s="21" t="s">
        <v>68</v>
      </c>
      <c r="C45" s="21"/>
      <c r="D45" s="21"/>
      <c r="E45" s="21"/>
      <c r="F45" s="21"/>
      <c r="G45" s="21"/>
      <c r="H45" s="21"/>
      <c r="I45" s="21"/>
      <c r="J45" s="21"/>
      <c r="K45" s="21"/>
    </row>
    <row r="46" spans="1:16" x14ac:dyDescent="0.25">
      <c r="A46" s="7"/>
      <c r="B46" s="21" t="s">
        <v>69</v>
      </c>
      <c r="C46" s="60"/>
      <c r="D46" s="22"/>
      <c r="E46" s="21"/>
      <c r="F46" s="22"/>
      <c r="G46" s="21"/>
      <c r="H46" s="21"/>
      <c r="I46" s="21"/>
    </row>
  </sheetData>
  <mergeCells count="3">
    <mergeCell ref="D1:M1"/>
    <mergeCell ref="B43:I43"/>
    <mergeCell ref="B44:E44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CA8674-D8F0-4A7B-86A0-5EF4805EAD01}">
  <dimension ref="A1:D11"/>
  <sheetViews>
    <sheetView workbookViewId="0">
      <selection activeCell="N16" sqref="N16"/>
    </sheetView>
  </sheetViews>
  <sheetFormatPr baseColWidth="10" defaultRowHeight="15" x14ac:dyDescent="0.25"/>
  <sheetData>
    <row r="1" spans="1:4" x14ac:dyDescent="0.25">
      <c r="B1" t="s">
        <v>102</v>
      </c>
    </row>
    <row r="2" spans="1:4" x14ac:dyDescent="0.25">
      <c r="B2" t="s">
        <v>99</v>
      </c>
      <c r="C2" t="s">
        <v>100</v>
      </c>
      <c r="D2" t="s">
        <v>101</v>
      </c>
    </row>
    <row r="3" spans="1:4" x14ac:dyDescent="0.25">
      <c r="A3" t="s">
        <v>90</v>
      </c>
      <c r="B3">
        <v>20</v>
      </c>
      <c r="C3">
        <v>0</v>
      </c>
      <c r="D3">
        <v>15</v>
      </c>
    </row>
    <row r="4" spans="1:4" x14ac:dyDescent="0.25">
      <c r="A4" t="s">
        <v>91</v>
      </c>
      <c r="B4">
        <v>71</v>
      </c>
      <c r="C4">
        <v>48</v>
      </c>
      <c r="D4">
        <v>51</v>
      </c>
    </row>
    <row r="5" spans="1:4" x14ac:dyDescent="0.25">
      <c r="A5" t="s">
        <v>92</v>
      </c>
      <c r="B5">
        <v>62</v>
      </c>
      <c r="C5">
        <v>164</v>
      </c>
      <c r="D5">
        <v>5</v>
      </c>
    </row>
    <row r="6" spans="1:4" x14ac:dyDescent="0.25">
      <c r="A6" t="s">
        <v>93</v>
      </c>
      <c r="B6">
        <v>34</v>
      </c>
      <c r="C6">
        <v>0</v>
      </c>
      <c r="D6">
        <v>26</v>
      </c>
    </row>
    <row r="7" spans="1:4" x14ac:dyDescent="0.25">
      <c r="A7" t="s">
        <v>94</v>
      </c>
      <c r="B7">
        <v>40</v>
      </c>
      <c r="C7">
        <v>0</v>
      </c>
      <c r="D7">
        <v>24</v>
      </c>
    </row>
    <row r="8" spans="1:4" x14ac:dyDescent="0.25">
      <c r="A8" t="s">
        <v>95</v>
      </c>
      <c r="B8">
        <v>131</v>
      </c>
      <c r="C8">
        <v>42</v>
      </c>
      <c r="D8">
        <v>48</v>
      </c>
    </row>
    <row r="9" spans="1:4" x14ac:dyDescent="0.25">
      <c r="A9" t="s">
        <v>96</v>
      </c>
      <c r="B9">
        <v>8</v>
      </c>
      <c r="C9">
        <v>24</v>
      </c>
      <c r="D9">
        <v>22</v>
      </c>
    </row>
    <row r="10" spans="1:4" x14ac:dyDescent="0.25">
      <c r="A10" t="s">
        <v>97</v>
      </c>
      <c r="B10">
        <v>21</v>
      </c>
      <c r="C10">
        <v>16</v>
      </c>
      <c r="D10">
        <v>62</v>
      </c>
    </row>
    <row r="11" spans="1:4" x14ac:dyDescent="0.25">
      <c r="A11" t="s">
        <v>98</v>
      </c>
      <c r="B11">
        <v>0</v>
      </c>
      <c r="C11">
        <v>9</v>
      </c>
      <c r="D11">
        <v>34</v>
      </c>
    </row>
  </sheetData>
  <phoneticPr fontId="19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Siembra Noviembre</vt:lpstr>
      <vt:lpstr>Siembra Diciembre</vt:lpstr>
      <vt:lpstr>Precipitaciones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Dionisio Martinez</dc:creator>
  <cp:lastModifiedBy>Dionisio Martinez</cp:lastModifiedBy>
  <dcterms:created xsi:type="dcterms:W3CDTF">2025-08-28T17:06:21Z</dcterms:created>
  <dcterms:modified xsi:type="dcterms:W3CDTF">2025-09-15T14:51:22Z</dcterms:modified>
</cp:coreProperties>
</file>